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OneDrive\Escritorio\CARO\"/>
    </mc:Choice>
  </mc:AlternateContent>
  <bookViews>
    <workbookView xWindow="-120" yWindow="-120" windowWidth="29040" windowHeight="15840"/>
  </bookViews>
  <sheets>
    <sheet name="4.CURVA DE INVERSION" sheetId="3" r:id="rId1"/>
    <sheet name="3.PLAN DE TRAB, CURVA DE INVER" sheetId="2" r:id="rId2"/>
    <sheet name="2.CÓMPUTO Y PRESUPUESTO" sheetId="1" r:id="rId3"/>
  </sheets>
  <externalReferences>
    <externalReference r:id="rId4"/>
    <externalReference r:id="rId5"/>
  </externalReferences>
  <definedNames>
    <definedName name="_Key1" hidden="1">#REF!</definedName>
    <definedName name="_Order1" hidden="1">255</definedName>
    <definedName name="_Sort" hidden="1">#REF!</definedName>
    <definedName name="_xlnm.Print_Area" localSheetId="2">'2.CÓMPUTO Y PRESUPUESTO'!$A$1:$L$36</definedName>
    <definedName name="_xlnm.Print_Area" localSheetId="1">'3.PLAN DE TRAB, CURVA DE INVER'!$A$1:$I$28</definedName>
    <definedName name="_xlnm.Print_Area" localSheetId="0">'4.CURVA DE INVERSION'!$A$1:$I$31</definedName>
    <definedName name="aserradora">[1]Equipos!$Q$17</definedName>
    <definedName name="bomba">[1]Equipos!$Q$18</definedName>
    <definedName name="camion">#REF!</definedName>
    <definedName name="camionacopl">[1]Equipos!$Q$19</definedName>
    <definedName name="camionford">[1]Equipos!$Q$7</definedName>
    <definedName name="CODIGO">#REF!</definedName>
    <definedName name="DESCRIPCION">#REF!</definedName>
    <definedName name="dfor_0.06.04.F" localSheetId="2">#REF!</definedName>
    <definedName name="dfor_0.06.04.F" localSheetId="1">#REF!</definedName>
    <definedName name="dfor_0.06.05.F" localSheetId="2">#REF!</definedName>
    <definedName name="dfor_0.06.05.F" localSheetId="1">#REF!</definedName>
    <definedName name="dfor_0.06.05.F">'[2]1. Movimiento Tierra'!#REF!</definedName>
    <definedName name="dfor_1.10.03.F" localSheetId="2">#REF!</definedName>
    <definedName name="dfor_1.10.03.F" localSheetId="1">#REF!</definedName>
    <definedName name="dfor_1.10.03.F">'[2]Red de Agua'!#REF!</definedName>
    <definedName name="dfor_1.10.50.A" localSheetId="2">#REF!</definedName>
    <definedName name="dfor_1.10.50.A" localSheetId="1">#REF!</definedName>
    <definedName name="dfor_1.10.50.A">'[2]Red de Agua'!#REF!</definedName>
    <definedName name="dfor_1.10.50.B" localSheetId="2">#REF!</definedName>
    <definedName name="dfor_1.10.50.B" localSheetId="1">#REF!</definedName>
    <definedName name="dfor_1.10.50.B">'[2]Red de Agua'!#REF!</definedName>
    <definedName name="dfor_1.20.00.A" localSheetId="2">#REF!</definedName>
    <definedName name="dfor_1.20.00.A" localSheetId="1">#REF!</definedName>
    <definedName name="dfor_1.20.00.A">'[2]Red de Cloaca'!#REF!</definedName>
    <definedName name="dfor_1.20.00.B" localSheetId="2">#REF!</definedName>
    <definedName name="dfor_1.20.00.B" localSheetId="1">#REF!</definedName>
    <definedName name="dfor_1.20.00.B">'[2]Red de Cloaca'!#REF!</definedName>
    <definedName name="dfor_1.20.50.A" localSheetId="2">#REF!</definedName>
    <definedName name="dfor_1.20.50.A" localSheetId="1">#REF!</definedName>
    <definedName name="dfor_1.20.50.A">'[2]Red de Cloaca'!#REF!</definedName>
    <definedName name="dfor_1.20.50.B" localSheetId="2">#REF!</definedName>
    <definedName name="dfor_1.20.50.B" localSheetId="1">#REF!</definedName>
    <definedName name="dfor_1.20.50.B">'[2]Red de Cloaca'!#REF!</definedName>
    <definedName name="dfor_1.40.00.A" localSheetId="2">#REF!</definedName>
    <definedName name="dfor_1.40.00.A" localSheetId="1">#REF!</definedName>
    <definedName name="dfor_1.40.00.A">'[2]Red de Gas'!#REF!</definedName>
    <definedName name="Fecha" localSheetId="2">#REF!</definedName>
    <definedName name="Fecha" localSheetId="1">#REF!</definedName>
    <definedName name="Fecha">#REF!</definedName>
    <definedName name="for_0.06.05.F" localSheetId="2">#REF!</definedName>
    <definedName name="for_0.06.05.F" localSheetId="1">#REF!</definedName>
    <definedName name="for_0.06.05.F">'[2]1. Movimiento Tierra'!#REF!</definedName>
    <definedName name="for_1.10.03.F" localSheetId="2">#REF!</definedName>
    <definedName name="for_1.10.03.F" localSheetId="1">#REF!</definedName>
    <definedName name="for_1.10.03.F">'[2]Red de Agua'!#REF!</definedName>
    <definedName name="for_1.10.50.A" localSheetId="2">#REF!</definedName>
    <definedName name="for_1.10.50.A" localSheetId="1">#REF!</definedName>
    <definedName name="for_1.10.50.A">'[2]Red de Agua'!#REF!</definedName>
    <definedName name="for_1.10.50.B" localSheetId="2">#REF!</definedName>
    <definedName name="for_1.10.50.B" localSheetId="1">#REF!</definedName>
    <definedName name="for_1.10.50.B">'[2]Red de Agua'!#REF!</definedName>
    <definedName name="for_1.20.00.A" localSheetId="2">#REF!</definedName>
    <definedName name="for_1.20.00.A" localSheetId="1">#REF!</definedName>
    <definedName name="for_1.20.00.A">'[2]Red de Cloaca'!#REF!</definedName>
    <definedName name="for_1.20.00.B" localSheetId="2">#REF!</definedName>
    <definedName name="for_1.20.00.B" localSheetId="1">#REF!</definedName>
    <definedName name="for_1.20.00.B">'[2]Red de Cloaca'!#REF!</definedName>
    <definedName name="for_1.20.50.A" localSheetId="2">#REF!</definedName>
    <definedName name="for_1.20.50.A" localSheetId="1">#REF!</definedName>
    <definedName name="for_1.20.50.A">'[2]Red de Cloaca'!#REF!</definedName>
    <definedName name="for_1.20.50.B" localSheetId="2">#REF!</definedName>
    <definedName name="for_1.20.50.B" localSheetId="1">#REF!</definedName>
    <definedName name="for_1.20.50.B">'[2]Red de Cloaca'!#REF!</definedName>
    <definedName name="for_1.40.00.A" localSheetId="2">#REF!</definedName>
    <definedName name="for_1.40.00.A" localSheetId="1">#REF!</definedName>
    <definedName name="for_1.40.00.A">'[2]Red de Gas'!#REF!</definedName>
    <definedName name="grua" localSheetId="2">#REF!</definedName>
    <definedName name="grua" localSheetId="1">#REF!</definedName>
    <definedName name="grua">#REF!</definedName>
    <definedName name="insumo1">#N/A</definedName>
    <definedName name="Insumos" localSheetId="2">#REF!</definedName>
    <definedName name="Insumos" localSheetId="1">#REF!</definedName>
    <definedName name="Insumos">#REF!</definedName>
    <definedName name="listado">#REF!</definedName>
    <definedName name="mixer_5m3">#REF!</definedName>
    <definedName name="motoniv">#REF!</definedName>
    <definedName name="pala_carg">#REF!</definedName>
    <definedName name="planchavib">[1]Equipos!$Q$20</definedName>
    <definedName name="planta_horm">#REF!</definedName>
    <definedName name="PRECIO">#REF!</definedName>
    <definedName name="reglavib">[1]Equipos!$Q$21</definedName>
    <definedName name="retro">#REF!</definedName>
    <definedName name="rfor_0.06.05.F" localSheetId="2">#REF!</definedName>
    <definedName name="rfor_0.06.05.F" localSheetId="1">#REF!</definedName>
    <definedName name="rfor_0.06.05.F">'[2]1. Movimiento Tierra'!#REF!</definedName>
    <definedName name="rfor_1.10.03.F" localSheetId="2">#REF!</definedName>
    <definedName name="rfor_1.10.03.F" localSheetId="1">#REF!</definedName>
    <definedName name="rfor_1.10.03.F">'[2]Red de Agua'!#REF!</definedName>
    <definedName name="rfor_1.10.50.A" localSheetId="2">#REF!</definedName>
    <definedName name="rfor_1.10.50.A" localSheetId="1">#REF!</definedName>
    <definedName name="rfor_1.10.50.A">'[2]Red de Agua'!#REF!</definedName>
    <definedName name="rfor_1.10.50.B" localSheetId="2">#REF!</definedName>
    <definedName name="rfor_1.10.50.B" localSheetId="1">#REF!</definedName>
    <definedName name="rfor_1.10.50.B">'[2]Red de Agua'!#REF!</definedName>
    <definedName name="rfor_1.20.00.A" localSheetId="2">#REF!</definedName>
    <definedName name="rfor_1.20.00.A" localSheetId="1">#REF!</definedName>
    <definedName name="rfor_1.20.00.A">'[2]Red de Cloaca'!#REF!</definedName>
    <definedName name="rfor_1.20.00.B" localSheetId="2">#REF!</definedName>
    <definedName name="rfor_1.20.00.B" localSheetId="1">#REF!</definedName>
    <definedName name="rfor_1.20.00.B">'[2]Red de Cloaca'!#REF!</definedName>
    <definedName name="rfor_1.20.50.A" localSheetId="2">#REF!</definedName>
    <definedName name="rfor_1.20.50.A" localSheetId="1">#REF!</definedName>
    <definedName name="rfor_1.20.50.A">'[2]Red de Cloaca'!#REF!</definedName>
    <definedName name="rfor_1.20.50.B" localSheetId="2">#REF!</definedName>
    <definedName name="rfor_1.20.50.B" localSheetId="1">#REF!</definedName>
    <definedName name="rfor_1.20.50.B">'[2]Red de Cloaca'!#REF!</definedName>
    <definedName name="rfor_1.40.00.A" localSheetId="2">#REF!</definedName>
    <definedName name="rfor_1.40.00.A" localSheetId="1">#REF!</definedName>
    <definedName name="rfor_1.40.00.A">'[2]Red de Gas'!#REF!</definedName>
    <definedName name="rodillo_neum">#REF!</definedName>
    <definedName name="rodillodetiro">[1]Equipos!$Q$22</definedName>
    <definedName name="rodillopatacabraarr">[1]Equipos!$Q$23</definedName>
    <definedName name="rodillovibrarrast">[1]Equipos!$Q$24</definedName>
    <definedName name="tanqueacoplado">[1]Equipos!$Q$25</definedName>
    <definedName name="topadora">#REF!</definedName>
    <definedName name="topadora_d8k">#REF!</definedName>
    <definedName name="tractorengom">[1]Equipos!$Q$26</definedName>
    <definedName name="ufor_0.06.05.F" localSheetId="2">#REF!</definedName>
    <definedName name="ufor_0.06.05.F" localSheetId="1">#REF!</definedName>
    <definedName name="ufor_0.06.05.F">'[2]1. Movimiento Tierra'!#REF!</definedName>
    <definedName name="ufor_1.10.03.F" localSheetId="2">#REF!</definedName>
    <definedName name="ufor_1.10.03.F" localSheetId="1">#REF!</definedName>
    <definedName name="ufor_1.10.03.F">'[2]Red de Agua'!#REF!</definedName>
    <definedName name="ufor_1.10.50.A" localSheetId="2">#REF!</definedName>
    <definedName name="ufor_1.10.50.A" localSheetId="1">#REF!</definedName>
    <definedName name="ufor_1.10.50.A">'[2]Red de Agua'!#REF!</definedName>
    <definedName name="ufor_1.10.50.B" localSheetId="2">#REF!</definedName>
    <definedName name="ufor_1.10.50.B" localSheetId="1">#REF!</definedName>
    <definedName name="ufor_1.10.50.B">'[2]Red de Agua'!#REF!</definedName>
    <definedName name="ufor_1.20.00.A" localSheetId="2">#REF!</definedName>
    <definedName name="ufor_1.20.00.A" localSheetId="1">#REF!</definedName>
    <definedName name="ufor_1.20.00.A">'[2]Red de Cloaca'!#REF!</definedName>
    <definedName name="ufor_1.20.00.B" localSheetId="2">#REF!</definedName>
    <definedName name="ufor_1.20.00.B" localSheetId="1">#REF!</definedName>
    <definedName name="ufor_1.20.00.B">'[2]Red de Cloaca'!#REF!</definedName>
    <definedName name="ufor_1.20.50.A" localSheetId="2">#REF!</definedName>
    <definedName name="ufor_1.20.50.A" localSheetId="1">#REF!</definedName>
    <definedName name="ufor_1.20.50.A">'[2]Red de Cloaca'!#REF!</definedName>
    <definedName name="ufor_1.20.50.B" localSheetId="2">#REF!</definedName>
    <definedName name="ufor_1.20.50.B" localSheetId="1">#REF!</definedName>
    <definedName name="ufor_1.20.50.B">'[2]Red de Cloaca'!#REF!</definedName>
    <definedName name="ufor_1.40.00.A" localSheetId="2">#REF!</definedName>
    <definedName name="ufor_1.40.00.A" localSheetId="1">#REF!</definedName>
    <definedName name="ufor_1.40.00.A">'[2]Red de Gas'!#REF!</definedName>
    <definedName name="UN.">#REF!</definedName>
    <definedName name="vfor_0.06.05.F" localSheetId="2">#REF!</definedName>
    <definedName name="vfor_0.06.05.F" localSheetId="1">#REF!</definedName>
    <definedName name="vfor_0.06.05.F">'[2]1. Movimiento Tierra'!#REF!</definedName>
    <definedName name="vfor_0.18.26.F" localSheetId="2">#REF!</definedName>
    <definedName name="vfor_0.18.26.F" localSheetId="1">#REF!</definedName>
    <definedName name="vfor_1.10.03.F" localSheetId="2">#REF!</definedName>
    <definedName name="vfor_1.10.03.F" localSheetId="1">#REF!</definedName>
    <definedName name="vfor_1.10.03.F">'[2]Red de Agua'!#REF!</definedName>
    <definedName name="vfor_1.10.50.A" localSheetId="2">#REF!</definedName>
    <definedName name="vfor_1.10.50.A" localSheetId="1">#REF!</definedName>
    <definedName name="vfor_1.10.50.A">'[2]Red de Agua'!#REF!</definedName>
    <definedName name="vfor_1.10.50.B" localSheetId="2">#REF!</definedName>
    <definedName name="vfor_1.10.50.B" localSheetId="1">#REF!</definedName>
    <definedName name="vfor_1.10.50.B">'[2]Red de Agua'!#REF!</definedName>
    <definedName name="vfor_1.20.00.A" localSheetId="2">#REF!</definedName>
    <definedName name="vfor_1.20.00.A" localSheetId="1">#REF!</definedName>
    <definedName name="vfor_1.20.00.A">'[2]Red de Cloaca'!#REF!</definedName>
    <definedName name="vfor_1.20.00.B" localSheetId="2">#REF!</definedName>
    <definedName name="vfor_1.20.00.B" localSheetId="1">#REF!</definedName>
    <definedName name="vfor_1.20.00.B">'[2]Red de Cloaca'!#REF!</definedName>
    <definedName name="vfor_1.20.50.A" localSheetId="2">#REF!</definedName>
    <definedName name="vfor_1.20.50.A" localSheetId="1">#REF!</definedName>
    <definedName name="vfor_1.20.50.A">'[2]Red de Cloaca'!#REF!</definedName>
    <definedName name="vfor_1.20.50.B" localSheetId="2">#REF!</definedName>
    <definedName name="vfor_1.20.50.B" localSheetId="1">#REF!</definedName>
    <definedName name="vfor_1.20.50.B">'[2]Red de Cloaca'!#REF!</definedName>
    <definedName name="vfor_1.40.00.A" localSheetId="2">#REF!</definedName>
    <definedName name="vfor_1.40.00.A" localSheetId="1">#REF!</definedName>
    <definedName name="vfor_1.40.00.A">'[2]Red de Gas'!#REF!</definedName>
    <definedName name="vibradorinmnafta">[1]Equipos!$Q$27</definedName>
    <definedName name="vibrocom_aut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3" l="1"/>
  <c r="E36" i="3"/>
  <c r="D36" i="3"/>
  <c r="C36" i="3"/>
  <c r="F35" i="3"/>
  <c r="E35" i="3"/>
  <c r="D35" i="3"/>
  <c r="C35" i="3"/>
  <c r="B35" i="3"/>
  <c r="A8" i="3"/>
  <c r="A4" i="3"/>
  <c r="A2" i="3"/>
  <c r="J23" i="2"/>
  <c r="D23" i="2"/>
  <c r="C23" i="2"/>
  <c r="B23" i="2"/>
  <c r="A23" i="2"/>
  <c r="J22" i="2"/>
  <c r="D22" i="2"/>
  <c r="C22" i="2"/>
  <c r="B22" i="2"/>
  <c r="A22" i="2"/>
  <c r="J21" i="2"/>
  <c r="D21" i="2"/>
  <c r="C21" i="2"/>
  <c r="B21" i="2"/>
  <c r="A21" i="2"/>
  <c r="A20" i="2"/>
  <c r="D19" i="2"/>
  <c r="D18" i="2"/>
  <c r="J17" i="2"/>
  <c r="D17" i="2"/>
  <c r="C17" i="2"/>
  <c r="B17" i="2"/>
  <c r="A17" i="2"/>
  <c r="A16" i="2"/>
  <c r="J15" i="2"/>
  <c r="D15" i="2"/>
  <c r="C15" i="2"/>
  <c r="B15" i="2"/>
  <c r="A15" i="2"/>
  <c r="J14" i="2"/>
  <c r="D14" i="2"/>
  <c r="C14" i="2"/>
  <c r="B14" i="2"/>
  <c r="A14" i="2"/>
  <c r="J13" i="2"/>
  <c r="D13" i="2"/>
  <c r="H25" i="2" s="1"/>
  <c r="H27" i="2" s="1"/>
  <c r="C13" i="2"/>
  <c r="B13" i="2"/>
  <c r="A13" i="2"/>
  <c r="A12" i="2"/>
  <c r="J11" i="2"/>
  <c r="D11" i="2"/>
  <c r="B11" i="2"/>
  <c r="A11" i="2"/>
  <c r="A10" i="2"/>
  <c r="A6" i="2"/>
  <c r="A3" i="2"/>
  <c r="A1" i="2"/>
  <c r="J29" i="1"/>
  <c r="J33" i="1" s="1"/>
  <c r="J27" i="1"/>
  <c r="I27" i="1"/>
  <c r="I33" i="1" s="1"/>
  <c r="M25" i="1"/>
  <c r="L25" i="1"/>
  <c r="J25" i="1"/>
  <c r="J31" i="1" s="1"/>
  <c r="I25" i="1"/>
  <c r="I31" i="1" s="1"/>
  <c r="H25" i="1"/>
  <c r="H31" i="1" s="1"/>
  <c r="L31" i="1" s="1"/>
  <c r="C23" i="1"/>
  <c r="B23" i="1"/>
  <c r="C22" i="1"/>
  <c r="B22" i="1"/>
  <c r="C21" i="1"/>
  <c r="B21" i="1"/>
  <c r="B17" i="1"/>
  <c r="A17" i="1"/>
  <c r="C15" i="1"/>
  <c r="B15" i="1"/>
  <c r="A15" i="1"/>
  <c r="C14" i="1"/>
  <c r="B14" i="1"/>
  <c r="A14" i="1"/>
  <c r="C13" i="1"/>
  <c r="B13" i="1"/>
  <c r="A13" i="1"/>
  <c r="C11" i="1"/>
  <c r="B11" i="1"/>
  <c r="A11" i="1"/>
  <c r="A6" i="1"/>
  <c r="A3" i="1"/>
  <c r="A2" i="1"/>
  <c r="G25" i="2" l="1"/>
  <c r="G27" i="2" s="1"/>
  <c r="I25" i="2"/>
  <c r="I27" i="2" s="1"/>
  <c r="F25" i="2"/>
  <c r="H29" i="1"/>
  <c r="L29" i="1" s="1"/>
  <c r="H27" i="1"/>
  <c r="L27" i="1" s="1"/>
  <c r="L33" i="1" s="1"/>
  <c r="F26" i="2" l="1"/>
  <c r="G26" i="2" s="1"/>
  <c r="H26" i="2" s="1"/>
  <c r="I26" i="2" s="1"/>
  <c r="F27" i="2"/>
  <c r="F28" i="2" s="1"/>
  <c r="H33" i="1"/>
  <c r="F82" i="2" l="1"/>
  <c r="G28" i="2"/>
  <c r="G82" i="2" l="1"/>
  <c r="H28" i="2"/>
  <c r="H82" i="2" l="1"/>
  <c r="I28" i="2"/>
  <c r="I82" i="2" s="1"/>
</calcChain>
</file>

<file path=xl/sharedStrings.xml><?xml version="1.0" encoding="utf-8"?>
<sst xmlns="http://schemas.openxmlformats.org/spreadsheetml/2006/main" count="46" uniqueCount="39">
  <si>
    <t>CÓMPUTO Y PRESUPUESTO</t>
  </si>
  <si>
    <t>Nº 
Item</t>
  </si>
  <si>
    <t>Descripción del Item:</t>
  </si>
  <si>
    <t>Unidad Medida</t>
  </si>
  <si>
    <t>Cant.</t>
  </si>
  <si>
    <t>Costo Unit. Materiales</t>
  </si>
  <si>
    <t>Costo Unit. Mano
de Obra</t>
  </si>
  <si>
    <t>Costo Unit. Equipo</t>
  </si>
  <si>
    <t>Costo Total Materiales</t>
  </si>
  <si>
    <t>Costo Total Mano de Obra</t>
  </si>
  <si>
    <t>Costo Total
Equipo</t>
  </si>
  <si>
    <t>Costo Unit. Item</t>
  </si>
  <si>
    <t>COSTO TOTAL ITEM</t>
  </si>
  <si>
    <t>% Incidencia</t>
  </si>
  <si>
    <t>TAREAS PREVIAS</t>
  </si>
  <si>
    <t>MOVIMIENTO DE TIERRA</t>
  </si>
  <si>
    <t xml:space="preserve">RED VIAL </t>
  </si>
  <si>
    <t>ml</t>
  </si>
  <si>
    <t>Hormigón simple H25 con acelerante 48hs tipo SIKA PRECAST de 0,20 mts espesor</t>
  </si>
  <si>
    <t>m3</t>
  </si>
  <si>
    <t>Pavimento Articulado Adoquín Holando de 8cm de espesor</t>
  </si>
  <si>
    <t>m2</t>
  </si>
  <si>
    <t>VARIOS</t>
  </si>
  <si>
    <t>SUBTOTAL 1</t>
  </si>
  <si>
    <t xml:space="preserve">GASTOS GENERALES </t>
  </si>
  <si>
    <t>IVA (sobre materiales)</t>
  </si>
  <si>
    <t>MONTO TOTAL DE LA OBRA</t>
  </si>
  <si>
    <t>PLAN DE TRABAJO</t>
  </si>
  <si>
    <t>DIAS</t>
  </si>
  <si>
    <t>Hormigon simple de 0,20 mts</t>
  </si>
  <si>
    <t>pavimento articulado</t>
  </si>
  <si>
    <t>AVANCE FÍSICO</t>
  </si>
  <si>
    <t>Quincenal (%)</t>
  </si>
  <si>
    <t>Acumulado (%)</t>
  </si>
  <si>
    <t>INVERSIÓN</t>
  </si>
  <si>
    <t>Quincenal ($)</t>
  </si>
  <si>
    <t>Acumulado ($)</t>
  </si>
  <si>
    <t>CURVA DE INVERSIÓN</t>
  </si>
  <si>
    <t>CURVA DE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</si>
</sst>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\ * #,##0.00_-;\-&quot;$&quot;\ * #,##0.00_-;_-&quot;$&quot;\ * &quot;-&quot;??_-;_-@_-"/>
    <numFmt numFmtId="164" formatCode="[$$-2C0A]\ #,##0.00"/>
    <numFmt numFmtId="165" formatCode="_ &quot;$&quot;\ * #,##0.00_ ;_ &quot;$&quot;\ * \-#,##0.00_ ;_ &quot;$&quot;\ * &quot;-&quot;??_ ;_ @_ "/>
    <numFmt numFmtId="166" formatCode="0.0000"/>
    <numFmt numFmtId="167" formatCode="0.0000%"/>
    <numFmt numFmtId="168" formatCode="0.000%"/>
    <numFmt numFmtId="169" formatCode="&quot;$&quot;\ #,##0.00"/>
    <numFmt numFmtId="170" formatCode="0.0000000"/>
    <numFmt numFmtId="171" formatCode="0.0%"/>
    <numFmt numFmtId="172" formatCode="&quot;$&quot;#,##0.00"/>
    <numFmt numFmtId="173" formatCode="0.00000"/>
    <numFmt numFmtId="174" formatCode="0.000000"/>
  </numFmts>
  <fonts count="16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4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3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ourie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4" fillId="0" borderId="0"/>
  </cellStyleXfs>
  <cellXfs count="197">
    <xf numFmtId="0" fontId="0" fillId="0" borderId="0" xfId="0"/>
    <xf numFmtId="0" fontId="2" fillId="0" borderId="0" xfId="3" applyFont="1" applyAlignment="1">
      <alignment horizontal="center"/>
    </xf>
    <xf numFmtId="0" fontId="2" fillId="0" borderId="0" xfId="3" applyFont="1"/>
    <xf numFmtId="0" fontId="5" fillId="0" borderId="0" xfId="3" applyFont="1" applyAlignment="1">
      <alignment horizontal="center" vertical="center"/>
    </xf>
    <xf numFmtId="4" fontId="2" fillId="0" borderId="0" xfId="3" applyNumberFormat="1" applyFont="1"/>
    <xf numFmtId="0" fontId="2" fillId="0" borderId="14" xfId="4" applyFont="1" applyBorder="1" applyAlignment="1">
      <alignment horizontal="center" vertical="center" wrapText="1"/>
    </xf>
    <xf numFmtId="0" fontId="7" fillId="2" borderId="14" xfId="3" applyFont="1" applyFill="1" applyBorder="1"/>
    <xf numFmtId="0" fontId="8" fillId="0" borderId="15" xfId="4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2" fontId="7" fillId="0" borderId="2" xfId="4" applyNumberFormat="1" applyFont="1" applyBorder="1" applyAlignment="1">
      <alignment horizontal="center" vertical="center" wrapText="1"/>
    </xf>
    <xf numFmtId="0" fontId="2" fillId="0" borderId="16" xfId="4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/>
    </xf>
    <xf numFmtId="0" fontId="8" fillId="0" borderId="17" xfId="3" applyFont="1" applyBorder="1"/>
    <xf numFmtId="0" fontId="8" fillId="0" borderId="18" xfId="3" applyFont="1" applyBorder="1" applyAlignment="1">
      <alignment horizontal="center"/>
    </xf>
    <xf numFmtId="4" fontId="8" fillId="3" borderId="19" xfId="3" applyNumberFormat="1" applyFont="1" applyFill="1" applyBorder="1"/>
    <xf numFmtId="164" fontId="8" fillId="0" borderId="19" xfId="3" applyNumberFormat="1" applyFont="1" applyBorder="1"/>
    <xf numFmtId="165" fontId="8" fillId="0" borderId="20" xfId="1" applyFont="1" applyBorder="1"/>
    <xf numFmtId="10" fontId="2" fillId="0" borderId="21" xfId="2" applyNumberFormat="1" applyFont="1" applyBorder="1"/>
    <xf numFmtId="166" fontId="2" fillId="0" borderId="0" xfId="2" applyNumberFormat="1" applyFont="1"/>
    <xf numFmtId="167" fontId="2" fillId="0" borderId="0" xfId="2" applyNumberFormat="1" applyFont="1"/>
    <xf numFmtId="0" fontId="7" fillId="2" borderId="17" xfId="3" applyFont="1" applyFill="1" applyBorder="1"/>
    <xf numFmtId="4" fontId="8" fillId="3" borderId="22" xfId="3" applyNumberFormat="1" applyFont="1" applyFill="1" applyBorder="1"/>
    <xf numFmtId="164" fontId="8" fillId="0" borderId="22" xfId="3" applyNumberFormat="1" applyFont="1" applyBorder="1"/>
    <xf numFmtId="165" fontId="8" fillId="0" borderId="23" xfId="1" applyFont="1" applyBorder="1"/>
    <xf numFmtId="0" fontId="2" fillId="3" borderId="0" xfId="3" applyFont="1" applyFill="1"/>
    <xf numFmtId="0" fontId="8" fillId="0" borderId="24" xfId="3" applyFont="1" applyBorder="1" applyAlignment="1">
      <alignment horizontal="center"/>
    </xf>
    <xf numFmtId="164" fontId="8" fillId="0" borderId="25" xfId="3" applyNumberFormat="1" applyFont="1" applyBorder="1"/>
    <xf numFmtId="164" fontId="8" fillId="0" borderId="26" xfId="3" applyNumberFormat="1" applyFont="1" applyBorder="1"/>
    <xf numFmtId="0" fontId="2" fillId="0" borderId="0" xfId="2" applyNumberFormat="1" applyFont="1"/>
    <xf numFmtId="0" fontId="8" fillId="0" borderId="27" xfId="3" applyFont="1" applyBorder="1" applyAlignment="1">
      <alignment horizontal="center"/>
    </xf>
    <xf numFmtId="164" fontId="8" fillId="0" borderId="9" xfId="3" applyNumberFormat="1" applyFont="1" applyBorder="1"/>
    <xf numFmtId="164" fontId="8" fillId="0" borderId="10" xfId="3" applyNumberFormat="1" applyFont="1" applyBorder="1"/>
    <xf numFmtId="0" fontId="9" fillId="0" borderId="17" xfId="3" applyFont="1" applyBorder="1"/>
    <xf numFmtId="164" fontId="8" fillId="0" borderId="21" xfId="3" applyNumberFormat="1" applyFont="1" applyBorder="1"/>
    <xf numFmtId="4" fontId="8" fillId="0" borderId="19" xfId="3" applyNumberFormat="1" applyFont="1" applyBorder="1"/>
    <xf numFmtId="0" fontId="8" fillId="4" borderId="17" xfId="3" applyFont="1" applyFill="1" applyBorder="1" applyAlignment="1">
      <alignment horizontal="center"/>
    </xf>
    <xf numFmtId="0" fontId="8" fillId="4" borderId="17" xfId="3" applyFont="1" applyFill="1" applyBorder="1" applyAlignment="1">
      <alignment wrapText="1"/>
    </xf>
    <xf numFmtId="0" fontId="8" fillId="4" borderId="27" xfId="3" applyFont="1" applyFill="1" applyBorder="1" applyAlignment="1">
      <alignment horizontal="center" vertical="center"/>
    </xf>
    <xf numFmtId="4" fontId="8" fillId="4" borderId="19" xfId="3" applyNumberFormat="1" applyFont="1" applyFill="1" applyBorder="1" applyAlignment="1">
      <alignment vertical="center"/>
    </xf>
    <xf numFmtId="164" fontId="8" fillId="4" borderId="19" xfId="3" applyNumberFormat="1" applyFont="1" applyFill="1" applyBorder="1" applyAlignment="1">
      <alignment vertical="center"/>
    </xf>
    <xf numFmtId="165" fontId="8" fillId="4" borderId="20" xfId="1" applyFont="1" applyFill="1" applyBorder="1" applyAlignment="1">
      <alignment vertical="center"/>
    </xf>
    <xf numFmtId="10" fontId="2" fillId="4" borderId="21" xfId="2" applyNumberFormat="1" applyFont="1" applyFill="1" applyBorder="1" applyAlignment="1">
      <alignment vertical="center"/>
    </xf>
    <xf numFmtId="0" fontId="8" fillId="0" borderId="17" xfId="3" applyFont="1" applyBorder="1" applyAlignment="1">
      <alignment wrapText="1"/>
    </xf>
    <xf numFmtId="0" fontId="8" fillId="0" borderId="18" xfId="3" applyFont="1" applyBorder="1" applyAlignment="1">
      <alignment horizontal="center" vertical="center"/>
    </xf>
    <xf numFmtId="4" fontId="8" fillId="0" borderId="19" xfId="3" applyNumberFormat="1" applyFont="1" applyBorder="1" applyAlignment="1">
      <alignment vertical="center"/>
    </xf>
    <xf numFmtId="164" fontId="8" fillId="0" borderId="19" xfId="3" applyNumberFormat="1" applyFont="1" applyBorder="1" applyAlignment="1">
      <alignment vertical="center"/>
    </xf>
    <xf numFmtId="165" fontId="8" fillId="0" borderId="20" xfId="1" applyFont="1" applyBorder="1" applyAlignment="1">
      <alignment vertical="center"/>
    </xf>
    <xf numFmtId="10" fontId="2" fillId="0" borderId="21" xfId="2" applyNumberFormat="1" applyFont="1" applyBorder="1" applyAlignment="1">
      <alignment vertical="center"/>
    </xf>
    <xf numFmtId="0" fontId="7" fillId="2" borderId="17" xfId="3" applyFont="1" applyFill="1" applyBorder="1" applyAlignment="1">
      <alignment horizontal="left"/>
    </xf>
    <xf numFmtId="4" fontId="8" fillId="0" borderId="22" xfId="3" applyNumberFormat="1" applyFont="1" applyBorder="1"/>
    <xf numFmtId="0" fontId="8" fillId="0" borderId="17" xfId="3" applyFont="1" applyBorder="1" applyAlignment="1">
      <alignment horizontal="left"/>
    </xf>
    <xf numFmtId="0" fontId="8" fillId="0" borderId="28" xfId="3" applyFont="1" applyBorder="1" applyAlignment="1">
      <alignment horizontal="center"/>
    </xf>
    <xf numFmtId="0" fontId="8" fillId="0" borderId="28" xfId="3" applyFont="1" applyBorder="1"/>
    <xf numFmtId="0" fontId="8" fillId="0" borderId="29" xfId="3" applyFont="1" applyBorder="1" applyAlignment="1">
      <alignment horizontal="center"/>
    </xf>
    <xf numFmtId="4" fontId="8" fillId="0" borderId="13" xfId="3" applyNumberFormat="1" applyFont="1" applyBorder="1"/>
    <xf numFmtId="164" fontId="8" fillId="0" borderId="13" xfId="3" applyNumberFormat="1" applyFont="1" applyBorder="1"/>
    <xf numFmtId="165" fontId="8" fillId="0" borderId="30" xfId="1" applyFont="1" applyBorder="1"/>
    <xf numFmtId="0" fontId="8" fillId="0" borderId="0" xfId="3" applyFont="1" applyAlignment="1">
      <alignment horizontal="center"/>
    </xf>
    <xf numFmtId="0" fontId="8" fillId="0" borderId="0" xfId="3" applyFont="1"/>
    <xf numFmtId="168" fontId="2" fillId="0" borderId="19" xfId="2" applyNumberFormat="1" applyFont="1" applyBorder="1"/>
    <xf numFmtId="0" fontId="4" fillId="0" borderId="31" xfId="3" applyFont="1" applyBorder="1"/>
    <xf numFmtId="4" fontId="8" fillId="0" borderId="0" xfId="3" applyNumberFormat="1" applyFont="1"/>
    <xf numFmtId="169" fontId="10" fillId="2" borderId="31" xfId="1" applyNumberFormat="1" applyFont="1" applyFill="1" applyBorder="1"/>
    <xf numFmtId="165" fontId="7" fillId="2" borderId="31" xfId="1" applyFont="1" applyFill="1" applyBorder="1"/>
    <xf numFmtId="10" fontId="2" fillId="0" borderId="31" xfId="2" applyNumberFormat="1" applyFont="1" applyBorder="1" applyAlignment="1">
      <alignment horizontal="right"/>
    </xf>
    <xf numFmtId="170" fontId="2" fillId="0" borderId="0" xfId="3" applyNumberFormat="1" applyFont="1"/>
    <xf numFmtId="167" fontId="2" fillId="0" borderId="0" xfId="3" applyNumberFormat="1" applyFont="1"/>
    <xf numFmtId="169" fontId="2" fillId="0" borderId="0" xfId="3" applyNumberFormat="1" applyFont="1"/>
    <xf numFmtId="0" fontId="4" fillId="0" borderId="0" xfId="3" applyFont="1"/>
    <xf numFmtId="169" fontId="8" fillId="0" borderId="0" xfId="1" applyNumberFormat="1" applyFont="1" applyBorder="1"/>
    <xf numFmtId="169" fontId="8" fillId="0" borderId="0" xfId="3" applyNumberFormat="1" applyFont="1"/>
    <xf numFmtId="171" fontId="8" fillId="0" borderId="31" xfId="2" applyNumberFormat="1" applyFont="1" applyBorder="1" applyAlignment="1">
      <alignment horizontal="center"/>
    </xf>
    <xf numFmtId="169" fontId="8" fillId="0" borderId="19" xfId="1" applyNumberFormat="1" applyFont="1" applyBorder="1"/>
    <xf numFmtId="172" fontId="8" fillId="0" borderId="19" xfId="3" applyNumberFormat="1" applyFont="1" applyBorder="1"/>
    <xf numFmtId="169" fontId="8" fillId="0" borderId="19" xfId="3" applyNumberFormat="1" applyFont="1" applyBorder="1"/>
    <xf numFmtId="173" fontId="2" fillId="0" borderId="0" xfId="2" applyNumberFormat="1" applyFont="1"/>
    <xf numFmtId="174" fontId="2" fillId="0" borderId="0" xfId="3" applyNumberFormat="1" applyFont="1"/>
    <xf numFmtId="9" fontId="8" fillId="0" borderId="0" xfId="2" applyFont="1" applyBorder="1" applyAlignment="1">
      <alignment horizontal="center"/>
    </xf>
    <xf numFmtId="165" fontId="8" fillId="0" borderId="0" xfId="1" applyFont="1" applyBorder="1"/>
    <xf numFmtId="172" fontId="8" fillId="0" borderId="0" xfId="3" applyNumberFormat="1" applyFont="1"/>
    <xf numFmtId="9" fontId="8" fillId="0" borderId="31" xfId="2" applyFont="1" applyBorder="1" applyAlignment="1">
      <alignment horizontal="center"/>
    </xf>
    <xf numFmtId="0" fontId="7" fillId="0" borderId="0" xfId="3" applyFont="1"/>
    <xf numFmtId="165" fontId="7" fillId="3" borderId="0" xfId="1" applyFont="1" applyFill="1" applyBorder="1"/>
    <xf numFmtId="165" fontId="2" fillId="0" borderId="0" xfId="3" applyNumberFormat="1" applyFont="1"/>
    <xf numFmtId="44" fontId="4" fillId="0" borderId="0" xfId="3" applyNumberFormat="1" applyFont="1"/>
    <xf numFmtId="44" fontId="2" fillId="0" borderId="0" xfId="3" applyNumberFormat="1" applyFont="1"/>
    <xf numFmtId="0" fontId="11" fillId="0" borderId="0" xfId="3" applyFont="1"/>
    <xf numFmtId="0" fontId="11" fillId="0" borderId="0" xfId="3" applyFont="1" applyAlignment="1">
      <alignment horizontal="center"/>
    </xf>
    <xf numFmtId="0" fontId="11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2" fillId="0" borderId="36" xfId="3" applyFont="1" applyBorder="1"/>
    <xf numFmtId="0" fontId="2" fillId="0" borderId="38" xfId="3" applyFont="1" applyBorder="1"/>
    <xf numFmtId="0" fontId="4" fillId="0" borderId="29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39" xfId="3" applyFont="1" applyBorder="1" applyAlignment="1">
      <alignment horizontal="center" vertical="center"/>
    </xf>
    <xf numFmtId="0" fontId="8" fillId="3" borderId="19" xfId="3" applyFont="1" applyFill="1" applyBorder="1" applyAlignment="1">
      <alignment horizontal="center"/>
    </xf>
    <xf numFmtId="0" fontId="8" fillId="3" borderId="19" xfId="3" applyFont="1" applyFill="1" applyBorder="1"/>
    <xf numFmtId="0" fontId="8" fillId="3" borderId="19" xfId="3" applyFont="1" applyFill="1" applyBorder="1" applyAlignment="1">
      <alignment horizontal="center" vertical="center"/>
    </xf>
    <xf numFmtId="10" fontId="2" fillId="3" borderId="19" xfId="2" applyNumberFormat="1" applyFont="1" applyFill="1" applyBorder="1" applyAlignment="1">
      <alignment horizontal="center" vertical="center" wrapText="1"/>
    </xf>
    <xf numFmtId="0" fontId="2" fillId="3" borderId="19" xfId="3" applyFont="1" applyFill="1" applyBorder="1"/>
    <xf numFmtId="9" fontId="4" fillId="3" borderId="19" xfId="2" applyFont="1" applyFill="1" applyBorder="1" applyAlignment="1">
      <alignment horizontal="center"/>
    </xf>
    <xf numFmtId="0" fontId="2" fillId="3" borderId="19" xfId="2" applyNumberFormat="1" applyFont="1" applyFill="1" applyBorder="1" applyAlignment="1">
      <alignment horizontal="center"/>
    </xf>
    <xf numFmtId="9" fontId="2" fillId="0" borderId="0" xfId="3" applyNumberFormat="1" applyFont="1"/>
    <xf numFmtId="0" fontId="7" fillId="3" borderId="41" xfId="3" applyFont="1" applyFill="1" applyBorder="1"/>
    <xf numFmtId="0" fontId="7" fillId="3" borderId="0" xfId="3" applyFont="1" applyFill="1"/>
    <xf numFmtId="0" fontId="7" fillId="3" borderId="0" xfId="3" applyFont="1" applyFill="1" applyAlignment="1">
      <alignment wrapText="1"/>
    </xf>
    <xf numFmtId="0" fontId="9" fillId="3" borderId="19" xfId="3" applyFont="1" applyFill="1" applyBorder="1" applyAlignment="1">
      <alignment wrapText="1"/>
    </xf>
    <xf numFmtId="0" fontId="8" fillId="3" borderId="19" xfId="3" applyFont="1" applyFill="1" applyBorder="1" applyAlignment="1">
      <alignment horizontal="center" vertical="center" wrapText="1"/>
    </xf>
    <xf numFmtId="9" fontId="4" fillId="3" borderId="19" xfId="2" applyFont="1" applyFill="1" applyBorder="1" applyAlignment="1">
      <alignment horizontal="center" vertical="center"/>
    </xf>
    <xf numFmtId="0" fontId="9" fillId="3" borderId="19" xfId="3" applyFont="1" applyFill="1" applyBorder="1" applyAlignment="1">
      <alignment vertical="center" wrapText="1"/>
    </xf>
    <xf numFmtId="10" fontId="8" fillId="3" borderId="19" xfId="3" applyNumberFormat="1" applyFont="1" applyFill="1" applyBorder="1" applyAlignment="1">
      <alignment horizontal="center" vertical="center" wrapText="1"/>
    </xf>
    <xf numFmtId="0" fontId="7" fillId="3" borderId="19" xfId="3" applyFont="1" applyFill="1" applyBorder="1"/>
    <xf numFmtId="10" fontId="2" fillId="3" borderId="19" xfId="2" applyNumberFormat="1" applyFont="1" applyFill="1" applyBorder="1" applyAlignment="1">
      <alignment horizontal="center"/>
    </xf>
    <xf numFmtId="10" fontId="8" fillId="3" borderId="26" xfId="3" applyNumberFormat="1" applyFont="1" applyFill="1" applyBorder="1" applyAlignment="1">
      <alignment horizontal="center" vertical="center" wrapText="1"/>
    </xf>
    <xf numFmtId="0" fontId="9" fillId="3" borderId="19" xfId="3" applyFont="1" applyFill="1" applyBorder="1" applyAlignment="1">
      <alignment horizontal="left"/>
    </xf>
    <xf numFmtId="0" fontId="7" fillId="3" borderId="19" xfId="3" applyFont="1" applyFill="1" applyBorder="1" applyAlignment="1">
      <alignment horizontal="left"/>
    </xf>
    <xf numFmtId="10" fontId="2" fillId="0" borderId="0" xfId="3" applyNumberFormat="1" applyFont="1" applyAlignment="1">
      <alignment horizontal="center" vertical="center"/>
    </xf>
    <xf numFmtId="10" fontId="2" fillId="0" borderId="0" xfId="2" applyNumberFormat="1" applyFont="1"/>
    <xf numFmtId="0" fontId="2" fillId="0" borderId="1" xfId="3" applyFont="1" applyBorder="1" applyAlignment="1">
      <alignment horizontal="center" vertical="center"/>
    </xf>
    <xf numFmtId="10" fontId="2" fillId="0" borderId="1" xfId="3" applyNumberFormat="1" applyFont="1" applyBorder="1"/>
    <xf numFmtId="9" fontId="2" fillId="0" borderId="0" xfId="2" applyFont="1"/>
    <xf numFmtId="0" fontId="2" fillId="0" borderId="37" xfId="3" applyFont="1" applyBorder="1" applyAlignment="1">
      <alignment horizontal="center" vertical="center"/>
    </xf>
    <xf numFmtId="10" fontId="2" fillId="0" borderId="37" xfId="3" applyNumberFormat="1" applyFont="1" applyBorder="1"/>
    <xf numFmtId="10" fontId="2" fillId="0" borderId="44" xfId="3" applyNumberFormat="1" applyFont="1" applyBorder="1"/>
    <xf numFmtId="165" fontId="8" fillId="0" borderId="45" xfId="3" applyNumberFormat="1" applyFont="1" applyBorder="1"/>
    <xf numFmtId="165" fontId="8" fillId="0" borderId="46" xfId="3" applyNumberFormat="1" applyFont="1" applyBorder="1"/>
    <xf numFmtId="165" fontId="8" fillId="0" borderId="1" xfId="3" applyNumberFormat="1" applyFont="1" applyBorder="1"/>
    <xf numFmtId="165" fontId="8" fillId="0" borderId="37" xfId="3" applyNumberFormat="1" applyFont="1" applyBorder="1"/>
    <xf numFmtId="165" fontId="8" fillId="0" borderId="44" xfId="3" applyNumberFormat="1" applyFont="1" applyBorder="1"/>
    <xf numFmtId="165" fontId="8" fillId="0" borderId="47" xfId="3" applyNumberFormat="1" applyFont="1" applyBorder="1"/>
    <xf numFmtId="0" fontId="8" fillId="0" borderId="0" xfId="3" applyFont="1" applyAlignment="1">
      <alignment horizontal="center" vertical="center"/>
    </xf>
    <xf numFmtId="165" fontId="2" fillId="3" borderId="0" xfId="3" applyNumberFormat="1" applyFont="1" applyFill="1"/>
    <xf numFmtId="0" fontId="11" fillId="0" borderId="0" xfId="5" applyFont="1" applyAlignment="1">
      <alignment horizontal="center" vertical="center"/>
    </xf>
    <xf numFmtId="0" fontId="2" fillId="0" borderId="0" xfId="5" applyFont="1" applyAlignment="1">
      <alignment horizontal="center"/>
    </xf>
    <xf numFmtId="0" fontId="2" fillId="0" borderId="0" xfId="5" applyFont="1"/>
    <xf numFmtId="0" fontId="2" fillId="0" borderId="0" xfId="5" applyFont="1" applyAlignment="1">
      <alignment horizontal="center" vertical="center"/>
    </xf>
    <xf numFmtId="0" fontId="8" fillId="0" borderId="0" xfId="5" applyFont="1"/>
    <xf numFmtId="0" fontId="13" fillId="0" borderId="0" xfId="5" applyFont="1"/>
    <xf numFmtId="165" fontId="2" fillId="0" borderId="0" xfId="1" applyFont="1" applyAlignment="1">
      <alignment horizontal="center" vertical="center"/>
    </xf>
    <xf numFmtId="165" fontId="2" fillId="0" borderId="0" xfId="5" applyNumberFormat="1" applyFont="1"/>
    <xf numFmtId="0" fontId="2" fillId="0" borderId="0" xfId="3" applyFont="1" applyAlignment="1">
      <alignment horizontal="right" vertical="center"/>
    </xf>
    <xf numFmtId="165" fontId="2" fillId="0" borderId="0" xfId="1" applyFont="1" applyAlignment="1">
      <alignment horizontal="right" vertical="center"/>
    </xf>
    <xf numFmtId="0" fontId="8" fillId="0" borderId="0" xfId="6" applyFont="1"/>
    <xf numFmtId="165" fontId="8" fillId="0" borderId="0" xfId="1" applyFont="1"/>
    <xf numFmtId="0" fontId="15" fillId="0" borderId="0" xfId="6" applyFont="1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8" fillId="0" borderId="0" xfId="6" applyFont="1" applyAlignment="1">
      <alignment horizontal="center"/>
    </xf>
    <xf numFmtId="0" fontId="7" fillId="3" borderId="40" xfId="3" applyFont="1" applyFill="1" applyBorder="1" applyAlignment="1">
      <alignment horizontal="left"/>
    </xf>
    <xf numFmtId="0" fontId="7" fillId="3" borderId="36" xfId="3" applyFont="1" applyFill="1" applyBorder="1" applyAlignment="1">
      <alignment horizontal="left"/>
    </xf>
    <xf numFmtId="0" fontId="8" fillId="0" borderId="40" xfId="3" applyFont="1" applyBorder="1" applyAlignment="1">
      <alignment horizontal="center" vertical="center"/>
    </xf>
    <xf numFmtId="0" fontId="8" fillId="0" borderId="36" xfId="3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3" fillId="0" borderId="0" xfId="3" applyFont="1" applyAlignment="1">
      <alignment horizontal="center" vertical="top" wrapText="1"/>
    </xf>
    <xf numFmtId="0" fontId="12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8" fillId="0" borderId="0" xfId="3" applyFont="1" applyAlignment="1">
      <alignment horizontal="center"/>
    </xf>
    <xf numFmtId="49" fontId="4" fillId="0" borderId="14" xfId="4" applyNumberFormat="1" applyFont="1" applyBorder="1" applyAlignment="1">
      <alignment horizontal="center" vertical="center" wrapText="1"/>
    </xf>
    <xf numFmtId="0" fontId="2" fillId="0" borderId="28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2" fillId="0" borderId="37" xfId="4" applyFont="1" applyBorder="1" applyAlignment="1">
      <alignment vertical="center" wrapText="1"/>
    </xf>
    <xf numFmtId="0" fontId="4" fillId="0" borderId="35" xfId="4" applyFont="1" applyBorder="1" applyAlignment="1">
      <alignment horizontal="center" vertical="center" wrapText="1"/>
    </xf>
    <xf numFmtId="0" fontId="2" fillId="0" borderId="29" xfId="4" applyFont="1" applyBorder="1" applyAlignment="1">
      <alignment horizontal="center" vertical="center" wrapText="1"/>
    </xf>
    <xf numFmtId="2" fontId="4" fillId="0" borderId="1" xfId="4" applyNumberFormat="1" applyFont="1" applyBorder="1" applyAlignment="1">
      <alignment horizontal="center" vertical="center" wrapText="1"/>
    </xf>
    <xf numFmtId="0" fontId="2" fillId="0" borderId="37" xfId="4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/>
    </xf>
    <xf numFmtId="0" fontId="4" fillId="0" borderId="15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2" fontId="4" fillId="0" borderId="4" xfId="4" applyNumberFormat="1" applyFont="1" applyBorder="1" applyAlignment="1">
      <alignment horizontal="center" vertical="center" wrapText="1"/>
    </xf>
    <xf numFmtId="0" fontId="2" fillId="0" borderId="13" xfId="4" applyFont="1" applyBorder="1" applyAlignment="1">
      <alignment horizontal="center" vertical="center" wrapText="1"/>
    </xf>
    <xf numFmtId="0" fontId="4" fillId="5" borderId="32" xfId="3" applyFont="1" applyFill="1" applyBorder="1" applyAlignment="1">
      <alignment horizontal="left" vertical="center"/>
    </xf>
    <xf numFmtId="0" fontId="4" fillId="5" borderId="33" xfId="3" applyFont="1" applyFill="1" applyBorder="1" applyAlignment="1">
      <alignment horizontal="left" vertical="center"/>
    </xf>
    <xf numFmtId="0" fontId="4" fillId="5" borderId="34" xfId="3" applyFont="1" applyFill="1" applyBorder="1" applyAlignment="1">
      <alignment horizontal="left" vertical="center"/>
    </xf>
    <xf numFmtId="0" fontId="7" fillId="0" borderId="4" xfId="4" applyFont="1" applyBorder="1" applyAlignment="1">
      <alignment horizontal="center" vertical="center" wrapText="1"/>
    </xf>
    <xf numFmtId="0" fontId="7" fillId="0" borderId="10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2" fillId="0" borderId="10" xfId="4" applyFont="1" applyBorder="1" applyAlignment="1">
      <alignment horizontal="center" vertical="center" wrapText="1"/>
    </xf>
    <xf numFmtId="0" fontId="4" fillId="0" borderId="10" xfId="4" applyFont="1" applyBorder="1" applyAlignment="1">
      <alignment horizontal="center" vertical="center" wrapText="1"/>
    </xf>
    <xf numFmtId="2" fontId="4" fillId="0" borderId="6" xfId="4" applyNumberFormat="1" applyFont="1" applyBorder="1" applyAlignment="1">
      <alignment horizontal="center" vertical="center" wrapText="1"/>
    </xf>
    <xf numFmtId="2" fontId="4" fillId="0" borderId="12" xfId="4" applyNumberFormat="1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 vertical="center"/>
    </xf>
    <xf numFmtId="49" fontId="4" fillId="0" borderId="1" xfId="4" applyNumberFormat="1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2" fillId="0" borderId="8" xfId="4" applyFont="1" applyBorder="1" applyAlignment="1">
      <alignment vertical="center" wrapText="1"/>
    </xf>
    <xf numFmtId="0" fontId="4" fillId="0" borderId="3" xfId="4" applyFont="1" applyBorder="1" applyAlignment="1">
      <alignment horizontal="center" vertical="center" wrapText="1"/>
    </xf>
    <xf numFmtId="0" fontId="2" fillId="0" borderId="9" xfId="4" applyFont="1" applyBorder="1" applyAlignment="1">
      <alignment horizontal="center" vertical="center" wrapText="1"/>
    </xf>
    <xf numFmtId="0" fontId="8" fillId="0" borderId="10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</cellXfs>
  <cellStyles count="7">
    <cellStyle name="Moneda" xfId="1" builtinId="4"/>
    <cellStyle name="Normal" xfId="0" builtinId="0"/>
    <cellStyle name="Normal 2" xfId="4"/>
    <cellStyle name="Normal 3" xfId="3"/>
    <cellStyle name="Normal 4" xfId="5"/>
    <cellStyle name="Normal 5" xfId="6"/>
    <cellStyle name="Porcentaje" xfId="2" builtinId="5"/>
  </cellStyles>
  <dxfs count="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/>
        <a:lstStyle/>
        <a:p>
          <a:pPr>
            <a:defRPr sz="1400" b="0" i="0" u="sng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CURVA DE INVERSION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'4.CURVA DE INVERSION'!$B$35:$F$35</c:f>
              <c:numCache>
                <c:formatCode>General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</c:numCache>
            </c:numRef>
          </c:xVal>
          <c:yVal>
            <c:numRef>
              <c:f>'4.CURVA DE INVERSION'!$B$36:$F$36</c:f>
              <c:numCache>
                <c:formatCode>_ "$"\ * #,##0.00_ ;_ "$"\ * \-#,##0.00_ ;_ "$"\ * "-"??_ ;_ @_ </c:formatCode>
                <c:ptCount val="5"/>
                <c:pt idx="0">
                  <c:v>0</c:v>
                </c:pt>
                <c:pt idx="1">
                  <c:v>9178328.8754279856</c:v>
                </c:pt>
                <c:pt idx="2">
                  <c:v>29780590.553230181</c:v>
                </c:pt>
                <c:pt idx="3">
                  <c:v>59868621.227393828</c:v>
                </c:pt>
                <c:pt idx="4">
                  <c:v>84802661.337482229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82A-4D61-968A-3244A19C9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001808"/>
        <c:axId val="1"/>
      </c:scatterChart>
      <c:valAx>
        <c:axId val="824001808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crossBetween val="midCat"/>
        <c:majorUnit val="30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&quot;$&quot;\ * #,##0.00_ ;_ &quot;$&quot;\ * \-#,##0.00_ ;_ &quot;$&quot;\ * &quot;-&quot;??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82400180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47342995169082"/>
          <c:y val="0"/>
          <c:w val="0.83816425120772942"/>
          <c:h val="0"/>
        </c:manualLayout>
      </c:layout>
      <c:scatterChart>
        <c:scatterStyle val="smoothMarker"/>
        <c:varyColors val="0"/>
        <c:ser>
          <c:idx val="0"/>
          <c:order val="0"/>
          <c:dLbls>
            <c:dLbl>
              <c:idx val="1"/>
              <c:layout>
                <c:manualLayout>
                  <c:x val="-0.11533420707732635"/>
                  <c:y val="-6.70859538784067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CD-4B03-B85F-8DFE90C4DFA7}"/>
                </c:ext>
              </c:extLst>
            </c:dLbl>
            <c:dLbl>
              <c:idx val="2"/>
              <c:layout>
                <c:manualLayout>
                  <c:x val="-0.1153342070773264"/>
                  <c:y val="-6.28930817610063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CD-4B03-B85F-8DFE90C4DFA7}"/>
                </c:ext>
              </c:extLst>
            </c:dLbl>
            <c:dLbl>
              <c:idx val="3"/>
              <c:layout>
                <c:manualLayout>
                  <c:x val="-0.16459582087122832"/>
                  <c:y val="-3.33433320834895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CD-4B03-B85F-8DFE90C4DFA7}"/>
                </c:ext>
              </c:extLst>
            </c:dLbl>
            <c:dLbl>
              <c:idx val="4"/>
              <c:layout>
                <c:manualLayout>
                  <c:x val="-4.601206506045049E-2"/>
                  <c:y val="-4.5528625374765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CD-4B03-B85F-8DFE90C4DFA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'3.PLAN DE TRAB, CURVA DE INVER'!$D$81:$I$81</c:f>
              <c:numCache>
                <c:formatCode>General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</c:numCache>
            </c:numRef>
          </c:xVal>
          <c:yVal>
            <c:numRef>
              <c:f>'3.PLAN DE TRAB, CURVA DE INVER'!$D$82:$I$82</c:f>
              <c:numCache>
                <c:formatCode>_ "$"\ * #,##0.00_ ;_ "$"\ * \-#,##0.00_ ;_ "$"\ * "-"??_ ;_ @_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BCD-4B03-B85F-8DFE90C4D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999408"/>
        <c:axId val="1"/>
      </c:scatterChart>
      <c:valAx>
        <c:axId val="823999408"/>
        <c:scaling>
          <c:orientation val="minMax"/>
          <c:max val="6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AR"/>
                  <a:t>DIA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crossBetween val="midCat"/>
        <c:majorUnit val="15"/>
      </c:valAx>
      <c:valAx>
        <c:axId val="1"/>
        <c:scaling>
          <c:orientation val="minMax"/>
          <c:max val="4000000"/>
          <c:min val="0"/>
        </c:scaling>
        <c:delete val="0"/>
        <c:axPos val="l"/>
        <c:majorGridlines/>
        <c:numFmt formatCode="_ &quot;$&quot;\ * #,##0.00_ ;_ &quot;$&quot;\ * \-#,##0.00_ ;_ &quot;$&quot;\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823999408"/>
        <c:crosses val="autoZero"/>
        <c:crossBetween val="midCat"/>
        <c:majorUnit val="800000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7959923077724"/>
          <c:y val="9.5723306456709678E-2"/>
          <c:w val="0.86500771600740878"/>
          <c:h val="0.8185973202765927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'3.PLAN DE TRAB, CURVA DE INVER'!$D$81:$I$81</c:f>
              <c:numCache>
                <c:formatCode>General</c:formatCode>
                <c:ptCount val="5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</c:numCache>
            </c:numRef>
          </c:cat>
          <c:val>
            <c:numRef>
              <c:f>'3.PLAN DE TRAB, CURVA DE INVER'!$D$82:$I$82</c:f>
              <c:numCache>
                <c:formatCode>_ "$"\ * #,##0.00_ ;_ "$"\ * \-#,##0.00_ ;_ "$"\ * "-"??_ ;_ @_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1-4F30-8C5C-DF5395462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4015248"/>
        <c:axId val="1"/>
      </c:lineChart>
      <c:catAx>
        <c:axId val="824015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AR"/>
                  <a:t>DIA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&quot;$&quot;\ * #,##0.00_ ;_ &quot;$&quot;\ * \-#,##0.00_ ;_ &quot;$&quot;\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824015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'3.PLAN DE TRAB, CURVA DE INVER'!$F$81:$I$81</c:f>
              <c:numCache>
                <c:formatCode>General</c:formatCode>
                <c:ptCount val="4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</c:numCache>
            </c:numRef>
          </c:xVal>
          <c:yVal>
            <c:numRef>
              <c:f>'3.PLAN DE TRAB, CURVA DE INVER'!$F$82:$I$82</c:f>
              <c:numCache>
                <c:formatCode>_ "$"\ * #,##0.00_ ;_ "$"\ * \-#,##0.00_ ;_ "$"\ * "-"??_ ;_ @_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2A-4935-8D79-EBE7B13C3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005648"/>
        <c:axId val="1"/>
      </c:scatterChart>
      <c:valAx>
        <c:axId val="824005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&quot;$&quot;\ * #,##0.00_ ;_ &quot;$&quot;\ * \-#,##0.00_ ;_ &quot;$&quot;\ * &quot;-&quot;??_ ;_ @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8240056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8</xdr:row>
      <xdr:rowOff>114300</xdr:rowOff>
    </xdr:from>
    <xdr:to>
      <xdr:col>8</xdr:col>
      <xdr:colOff>809625</xdr:colOff>
      <xdr:row>30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C4E1513-76A7-4611-BB08-6BE0106FD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57</xdr:row>
      <xdr:rowOff>133350</xdr:rowOff>
    </xdr:from>
    <xdr:to>
      <xdr:col>9</xdr:col>
      <xdr:colOff>0</xdr:colOff>
      <xdr:row>77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165229F6-CE6C-47FF-B3A2-BCE45B192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34</xdr:row>
      <xdr:rowOff>9525</xdr:rowOff>
    </xdr:from>
    <xdr:to>
      <xdr:col>8</xdr:col>
      <xdr:colOff>762000</xdr:colOff>
      <xdr:row>56</xdr:row>
      <xdr:rowOff>57150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23102DD0-5FB5-485E-8E7C-0E1FCAA3E4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83</xdr:row>
      <xdr:rowOff>114300</xdr:rowOff>
    </xdr:from>
    <xdr:to>
      <xdr:col>8</xdr:col>
      <xdr:colOff>971550</xdr:colOff>
      <xdr:row>102</xdr:row>
      <xdr:rowOff>76200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DEA1B5CE-C017-461A-B7AF-D080A5824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0.20.36\obraspublicas\Precios\A&#209;O%202010\ParaBorrar\An_10_02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lanillas%20definitivas%20calle%20CORTAZAR%20Y%20MARQUE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  <sheetName val="Curvas Lími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 A"/>
      <sheetName val="SECTOR B"/>
      <sheetName val="SECTOR C"/>
      <sheetName val="SECTOR D"/>
      <sheetName val="SECTOR E"/>
      <sheetName val="SECTOR F"/>
      <sheetName val="SECTOR G"/>
      <sheetName val="SECTOR H"/>
      <sheetName val="SECTOR I"/>
      <sheetName val="Hoja1"/>
      <sheetName val="DICIEMBRE"/>
      <sheetName val="1.COMPUTO"/>
      <sheetName val="2.CÓMPUTO Y PRESUPUESTO"/>
      <sheetName val="3.PLAN DE TRAB, CURVA DE INVER"/>
      <sheetName val="4.CURVA DE INVERSION"/>
      <sheetName val="5.ANÁLISIS DE PRECIOS"/>
      <sheetName val="1. Movimiento Tierra"/>
      <sheetName val="2. Fundaciones"/>
      <sheetName val="3. Estructura Resistente"/>
      <sheetName val="4. Cerramiento Externo-Interno"/>
      <sheetName val="5. Aislaciones"/>
      <sheetName val="6. Revoques"/>
      <sheetName val="7. Solados"/>
      <sheetName val="8. Techos"/>
      <sheetName val="9. Cielorrasos"/>
      <sheetName val="10. Revestimientos"/>
      <sheetName val="11. Carpintería"/>
      <sheetName val="12. Instalación Sanitaria"/>
      <sheetName val="13. Instalación Gas"/>
      <sheetName val="14. Instalación Eléctrica"/>
      <sheetName val="15. Pintura"/>
      <sheetName val="16. Vidrios"/>
      <sheetName val="17. Varios"/>
      <sheetName val="Red de Agua"/>
      <sheetName val="Red de Cloaca"/>
      <sheetName val="Red de Gas"/>
      <sheetName val="Red de Electricidad"/>
      <sheetName val="Red Vial"/>
      <sheetName val="Flete"/>
      <sheetName val="Do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B10" t="str">
            <v>TAREAS PREVIAS</v>
          </cell>
        </row>
        <row r="11">
          <cell r="A11">
            <v>1</v>
          </cell>
          <cell r="B11" t="str">
            <v>Limpieza, replanteo y topografía</v>
          </cell>
          <cell r="M11">
            <v>8.0963764876242437E-3</v>
          </cell>
        </row>
        <row r="12">
          <cell r="B12" t="str">
            <v>MOVIMIENTO DE TIERRA</v>
          </cell>
        </row>
        <row r="13">
          <cell r="A13">
            <v>2</v>
          </cell>
          <cell r="B13" t="str">
            <v>Apertura de caja e= 0,30 m</v>
          </cell>
          <cell r="C13" t="str">
            <v>m3</v>
          </cell>
          <cell r="M13">
            <v>2.0117751036885501E-2</v>
          </cell>
        </row>
        <row r="14">
          <cell r="A14">
            <v>3</v>
          </cell>
          <cell r="B14" t="str">
            <v>Compactación y perfilado de la subrasante</v>
          </cell>
          <cell r="C14" t="str">
            <v>m2</v>
          </cell>
          <cell r="M14">
            <v>1.1772730862074747E-2</v>
          </cell>
        </row>
        <row r="15">
          <cell r="A15">
            <v>4</v>
          </cell>
          <cell r="B15" t="str">
            <v>Construccion de base granular e= 0,15 m</v>
          </cell>
          <cell r="C15" t="str">
            <v>m3</v>
          </cell>
          <cell r="M15">
            <v>3.3854838554262488E-2</v>
          </cell>
        </row>
        <row r="16">
          <cell r="B16" t="str">
            <v xml:space="preserve">RED VIAL </v>
          </cell>
        </row>
        <row r="17">
          <cell r="A17">
            <v>5</v>
          </cell>
          <cell r="B17" t="str">
            <v>Cuneta H° A° 0, 80 mts desarrollo con e= 0,15 m</v>
          </cell>
          <cell r="C17" t="str">
            <v>ml</v>
          </cell>
          <cell r="M17">
            <v>0.20397584777757305</v>
          </cell>
        </row>
        <row r="18">
          <cell r="M18">
            <v>0</v>
          </cell>
        </row>
        <row r="19">
          <cell r="M19">
            <v>0.70814819658112504</v>
          </cell>
        </row>
        <row r="20">
          <cell r="B20" t="str">
            <v>VARIOS</v>
          </cell>
        </row>
        <row r="21">
          <cell r="A21">
            <v>8</v>
          </cell>
          <cell r="B21" t="str">
            <v>Toma de juntas</v>
          </cell>
          <cell r="C21">
            <v>0</v>
          </cell>
          <cell r="M21">
            <v>2.743757050901417E-4</v>
          </cell>
        </row>
        <row r="22">
          <cell r="A22">
            <v>9</v>
          </cell>
          <cell r="B22" t="str">
            <v>Cartel de obra</v>
          </cell>
          <cell r="C22" t="str">
            <v>gl</v>
          </cell>
          <cell r="M22">
            <v>3.0772100434322222E-3</v>
          </cell>
        </row>
        <row r="23">
          <cell r="A23">
            <v>10</v>
          </cell>
          <cell r="B23" t="str">
            <v>Limpieza final de obra</v>
          </cell>
          <cell r="C23" t="str">
            <v>m2</v>
          </cell>
          <cell r="M23">
            <v>1.0682672951932658E-2</v>
          </cell>
        </row>
        <row r="33">
          <cell r="L33">
            <v>84802661.337482214</v>
          </cell>
        </row>
      </sheetData>
      <sheetData sheetId="13">
        <row r="1">
          <cell r="A1" t="str">
            <v>OBRA: “ADOQUINADO CALLE G. MARQUEZ  Y JULIO CORTAZAR”</v>
          </cell>
        </row>
        <row r="3">
          <cell r="A3" t="str">
            <v>(Cuneta H° A° 0, 80 mts de desarrollo con e= 0,15 m)</v>
          </cell>
        </row>
        <row r="6">
          <cell r="A6" t="str">
            <v>MES BASE: enero 2025</v>
          </cell>
        </row>
        <row r="81">
          <cell r="F81">
            <v>30</v>
          </cell>
          <cell r="G81">
            <v>60</v>
          </cell>
          <cell r="H81">
            <v>90</v>
          </cell>
          <cell r="I81">
            <v>120</v>
          </cell>
        </row>
        <row r="82">
          <cell r="F82">
            <v>9178328.8754279856</v>
          </cell>
          <cell r="G82">
            <v>29780590.553230181</v>
          </cell>
          <cell r="H82">
            <v>59868621.227393828</v>
          </cell>
          <cell r="I82">
            <v>84802661.337482229</v>
          </cell>
        </row>
      </sheetData>
      <sheetData sheetId="14"/>
      <sheetData sheetId="15">
        <row r="1">
          <cell r="A1" t="str">
            <v>OBRA: “ADOQUINADO CALLE G. MARQUEZ  Y JULIO CORTAZAR”</v>
          </cell>
        </row>
        <row r="2">
          <cell r="A2" t="str">
            <v>(Cuneta H° A° 0, 80 mts de desarrollo con e= 0,15 m)</v>
          </cell>
        </row>
        <row r="5">
          <cell r="A5" t="str">
            <v>MES BASE: enero 2025</v>
          </cell>
        </row>
        <row r="7">
          <cell r="D7">
            <v>1</v>
          </cell>
        </row>
        <row r="8">
          <cell r="D8" t="str">
            <v>Limpieza, replanteo y topografía</v>
          </cell>
          <cell r="G8" t="str">
            <v>m2</v>
          </cell>
        </row>
        <row r="17">
          <cell r="D17">
            <v>2</v>
          </cell>
        </row>
        <row r="18">
          <cell r="D18" t="str">
            <v>Apertura de caja e= 0,30 m</v>
          </cell>
          <cell r="G18" t="str">
            <v>m3</v>
          </cell>
        </row>
        <row r="26">
          <cell r="D26">
            <v>3</v>
          </cell>
        </row>
        <row r="27">
          <cell r="D27" t="str">
            <v>Compactación y perfilado de la subrasante</v>
          </cell>
          <cell r="G27" t="str">
            <v>m2</v>
          </cell>
        </row>
        <row r="35">
          <cell r="D35">
            <v>4</v>
          </cell>
        </row>
        <row r="36">
          <cell r="D36" t="str">
            <v>Construccion de base granular e= 0,15 m</v>
          </cell>
          <cell r="G36" t="str">
            <v>m3</v>
          </cell>
        </row>
        <row r="46">
          <cell r="D46">
            <v>5</v>
          </cell>
        </row>
        <row r="47">
          <cell r="D47" t="str">
            <v>Cuneta H° A° 0, 80 mts desarrollo con e= 0,15 m</v>
          </cell>
        </row>
        <row r="94">
          <cell r="D94" t="str">
            <v>Toma de juntas</v>
          </cell>
        </row>
        <row r="102">
          <cell r="D102" t="str">
            <v>Cartel de obra</v>
          </cell>
          <cell r="G102" t="str">
            <v>gl</v>
          </cell>
        </row>
        <row r="110">
          <cell r="D110" t="str">
            <v>Limpieza final de obra</v>
          </cell>
          <cell r="G110" t="str">
            <v>m2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"/>
  <sheetViews>
    <sheetView tabSelected="1" zoomScaleNormal="100" zoomScaleSheetLayoutView="100" workbookViewId="0">
      <selection activeCell="L32" sqref="L32"/>
    </sheetView>
  </sheetViews>
  <sheetFormatPr baseColWidth="10" defaultRowHeight="15" x14ac:dyDescent="0.25"/>
  <cols>
    <col min="1" max="4" width="11.42578125" style="143"/>
    <col min="5" max="5" width="19.85546875" style="143" customWidth="1"/>
    <col min="6" max="6" width="17.140625" style="143" customWidth="1"/>
    <col min="7" max="260" width="11.42578125" style="143"/>
    <col min="261" max="261" width="19.85546875" style="143" customWidth="1"/>
    <col min="262" max="262" width="17.140625" style="143" customWidth="1"/>
    <col min="263" max="516" width="11.42578125" style="143"/>
    <col min="517" max="517" width="19.85546875" style="143" customWidth="1"/>
    <col min="518" max="518" width="17.140625" style="143" customWidth="1"/>
    <col min="519" max="772" width="11.42578125" style="143"/>
    <col min="773" max="773" width="19.85546875" style="143" customWidth="1"/>
    <col min="774" max="774" width="17.140625" style="143" customWidth="1"/>
    <col min="775" max="1028" width="11.42578125" style="143"/>
    <col min="1029" max="1029" width="19.85546875" style="143" customWidth="1"/>
    <col min="1030" max="1030" width="17.140625" style="143" customWidth="1"/>
    <col min="1031" max="1284" width="11.42578125" style="143"/>
    <col min="1285" max="1285" width="19.85546875" style="143" customWidth="1"/>
    <col min="1286" max="1286" width="17.140625" style="143" customWidth="1"/>
    <col min="1287" max="1540" width="11.42578125" style="143"/>
    <col min="1541" max="1541" width="19.85546875" style="143" customWidth="1"/>
    <col min="1542" max="1542" width="17.140625" style="143" customWidth="1"/>
    <col min="1543" max="1796" width="11.42578125" style="143"/>
    <col min="1797" max="1797" width="19.85546875" style="143" customWidth="1"/>
    <col min="1798" max="1798" width="17.140625" style="143" customWidth="1"/>
    <col min="1799" max="2052" width="11.42578125" style="143"/>
    <col min="2053" max="2053" width="19.85546875" style="143" customWidth="1"/>
    <col min="2054" max="2054" width="17.140625" style="143" customWidth="1"/>
    <col min="2055" max="2308" width="11.42578125" style="143"/>
    <col min="2309" max="2309" width="19.85546875" style="143" customWidth="1"/>
    <col min="2310" max="2310" width="17.140625" style="143" customWidth="1"/>
    <col min="2311" max="2564" width="11.42578125" style="143"/>
    <col min="2565" max="2565" width="19.85546875" style="143" customWidth="1"/>
    <col min="2566" max="2566" width="17.140625" style="143" customWidth="1"/>
    <col min="2567" max="2820" width="11.42578125" style="143"/>
    <col min="2821" max="2821" width="19.85546875" style="143" customWidth="1"/>
    <col min="2822" max="2822" width="17.140625" style="143" customWidth="1"/>
    <col min="2823" max="3076" width="11.42578125" style="143"/>
    <col min="3077" max="3077" width="19.85546875" style="143" customWidth="1"/>
    <col min="3078" max="3078" width="17.140625" style="143" customWidth="1"/>
    <col min="3079" max="3332" width="11.42578125" style="143"/>
    <col min="3333" max="3333" width="19.85546875" style="143" customWidth="1"/>
    <col min="3334" max="3334" width="17.140625" style="143" customWidth="1"/>
    <col min="3335" max="3588" width="11.42578125" style="143"/>
    <col min="3589" max="3589" width="19.85546875" style="143" customWidth="1"/>
    <col min="3590" max="3590" width="17.140625" style="143" customWidth="1"/>
    <col min="3591" max="3844" width="11.42578125" style="143"/>
    <col min="3845" max="3845" width="19.85546875" style="143" customWidth="1"/>
    <col min="3846" max="3846" width="17.140625" style="143" customWidth="1"/>
    <col min="3847" max="4100" width="11.42578125" style="143"/>
    <col min="4101" max="4101" width="19.85546875" style="143" customWidth="1"/>
    <col min="4102" max="4102" width="17.140625" style="143" customWidth="1"/>
    <col min="4103" max="4356" width="11.42578125" style="143"/>
    <col min="4357" max="4357" width="19.85546875" style="143" customWidth="1"/>
    <col min="4358" max="4358" width="17.140625" style="143" customWidth="1"/>
    <col min="4359" max="4612" width="11.42578125" style="143"/>
    <col min="4613" max="4613" width="19.85546875" style="143" customWidth="1"/>
    <col min="4614" max="4614" width="17.140625" style="143" customWidth="1"/>
    <col min="4615" max="4868" width="11.42578125" style="143"/>
    <col min="4869" max="4869" width="19.85546875" style="143" customWidth="1"/>
    <col min="4870" max="4870" width="17.140625" style="143" customWidth="1"/>
    <col min="4871" max="5124" width="11.42578125" style="143"/>
    <col min="5125" max="5125" width="19.85546875" style="143" customWidth="1"/>
    <col min="5126" max="5126" width="17.140625" style="143" customWidth="1"/>
    <col min="5127" max="5380" width="11.42578125" style="143"/>
    <col min="5381" max="5381" width="19.85546875" style="143" customWidth="1"/>
    <col min="5382" max="5382" width="17.140625" style="143" customWidth="1"/>
    <col min="5383" max="5636" width="11.42578125" style="143"/>
    <col min="5637" max="5637" width="19.85546875" style="143" customWidth="1"/>
    <col min="5638" max="5638" width="17.140625" style="143" customWidth="1"/>
    <col min="5639" max="5892" width="11.42578125" style="143"/>
    <col min="5893" max="5893" width="19.85546875" style="143" customWidth="1"/>
    <col min="5894" max="5894" width="17.140625" style="143" customWidth="1"/>
    <col min="5895" max="6148" width="11.42578125" style="143"/>
    <col min="6149" max="6149" width="19.85546875" style="143" customWidth="1"/>
    <col min="6150" max="6150" width="17.140625" style="143" customWidth="1"/>
    <col min="6151" max="6404" width="11.42578125" style="143"/>
    <col min="6405" max="6405" width="19.85546875" style="143" customWidth="1"/>
    <col min="6406" max="6406" width="17.140625" style="143" customWidth="1"/>
    <col min="6407" max="6660" width="11.42578125" style="143"/>
    <col min="6661" max="6661" width="19.85546875" style="143" customWidth="1"/>
    <col min="6662" max="6662" width="17.140625" style="143" customWidth="1"/>
    <col min="6663" max="6916" width="11.42578125" style="143"/>
    <col min="6917" max="6917" width="19.85546875" style="143" customWidth="1"/>
    <col min="6918" max="6918" width="17.140625" style="143" customWidth="1"/>
    <col min="6919" max="7172" width="11.42578125" style="143"/>
    <col min="7173" max="7173" width="19.85546875" style="143" customWidth="1"/>
    <col min="7174" max="7174" width="17.140625" style="143" customWidth="1"/>
    <col min="7175" max="7428" width="11.42578125" style="143"/>
    <col min="7429" max="7429" width="19.85546875" style="143" customWidth="1"/>
    <col min="7430" max="7430" width="17.140625" style="143" customWidth="1"/>
    <col min="7431" max="7684" width="11.42578125" style="143"/>
    <col min="7685" max="7685" width="19.85546875" style="143" customWidth="1"/>
    <col min="7686" max="7686" width="17.140625" style="143" customWidth="1"/>
    <col min="7687" max="7940" width="11.42578125" style="143"/>
    <col min="7941" max="7941" width="19.85546875" style="143" customWidth="1"/>
    <col min="7942" max="7942" width="17.140625" style="143" customWidth="1"/>
    <col min="7943" max="8196" width="11.42578125" style="143"/>
    <col min="8197" max="8197" width="19.85546875" style="143" customWidth="1"/>
    <col min="8198" max="8198" width="17.140625" style="143" customWidth="1"/>
    <col min="8199" max="8452" width="11.42578125" style="143"/>
    <col min="8453" max="8453" width="19.85546875" style="143" customWidth="1"/>
    <col min="8454" max="8454" width="17.140625" style="143" customWidth="1"/>
    <col min="8455" max="8708" width="11.42578125" style="143"/>
    <col min="8709" max="8709" width="19.85546875" style="143" customWidth="1"/>
    <col min="8710" max="8710" width="17.140625" style="143" customWidth="1"/>
    <col min="8711" max="8964" width="11.42578125" style="143"/>
    <col min="8965" max="8965" width="19.85546875" style="143" customWidth="1"/>
    <col min="8966" max="8966" width="17.140625" style="143" customWidth="1"/>
    <col min="8967" max="9220" width="11.42578125" style="143"/>
    <col min="9221" max="9221" width="19.85546875" style="143" customWidth="1"/>
    <col min="9222" max="9222" width="17.140625" style="143" customWidth="1"/>
    <col min="9223" max="9476" width="11.42578125" style="143"/>
    <col min="9477" max="9477" width="19.85546875" style="143" customWidth="1"/>
    <col min="9478" max="9478" width="17.140625" style="143" customWidth="1"/>
    <col min="9479" max="9732" width="11.42578125" style="143"/>
    <col min="9733" max="9733" width="19.85546875" style="143" customWidth="1"/>
    <col min="9734" max="9734" width="17.140625" style="143" customWidth="1"/>
    <col min="9735" max="9988" width="11.42578125" style="143"/>
    <col min="9989" max="9989" width="19.85546875" style="143" customWidth="1"/>
    <col min="9990" max="9990" width="17.140625" style="143" customWidth="1"/>
    <col min="9991" max="10244" width="11.42578125" style="143"/>
    <col min="10245" max="10245" width="19.85546875" style="143" customWidth="1"/>
    <col min="10246" max="10246" width="17.140625" style="143" customWidth="1"/>
    <col min="10247" max="10500" width="11.42578125" style="143"/>
    <col min="10501" max="10501" width="19.85546875" style="143" customWidth="1"/>
    <col min="10502" max="10502" width="17.140625" style="143" customWidth="1"/>
    <col min="10503" max="10756" width="11.42578125" style="143"/>
    <col min="10757" max="10757" width="19.85546875" style="143" customWidth="1"/>
    <col min="10758" max="10758" width="17.140625" style="143" customWidth="1"/>
    <col min="10759" max="11012" width="11.42578125" style="143"/>
    <col min="11013" max="11013" width="19.85546875" style="143" customWidth="1"/>
    <col min="11014" max="11014" width="17.140625" style="143" customWidth="1"/>
    <col min="11015" max="11268" width="11.42578125" style="143"/>
    <col min="11269" max="11269" width="19.85546875" style="143" customWidth="1"/>
    <col min="11270" max="11270" width="17.140625" style="143" customWidth="1"/>
    <col min="11271" max="11524" width="11.42578125" style="143"/>
    <col min="11525" max="11525" width="19.85546875" style="143" customWidth="1"/>
    <col min="11526" max="11526" width="17.140625" style="143" customWidth="1"/>
    <col min="11527" max="11780" width="11.42578125" style="143"/>
    <col min="11781" max="11781" width="19.85546875" style="143" customWidth="1"/>
    <col min="11782" max="11782" width="17.140625" style="143" customWidth="1"/>
    <col min="11783" max="12036" width="11.42578125" style="143"/>
    <col min="12037" max="12037" width="19.85546875" style="143" customWidth="1"/>
    <col min="12038" max="12038" width="17.140625" style="143" customWidth="1"/>
    <col min="12039" max="12292" width="11.42578125" style="143"/>
    <col min="12293" max="12293" width="19.85546875" style="143" customWidth="1"/>
    <col min="12294" max="12294" width="17.140625" style="143" customWidth="1"/>
    <col min="12295" max="12548" width="11.42578125" style="143"/>
    <col min="12549" max="12549" width="19.85546875" style="143" customWidth="1"/>
    <col min="12550" max="12550" width="17.140625" style="143" customWidth="1"/>
    <col min="12551" max="12804" width="11.42578125" style="143"/>
    <col min="12805" max="12805" width="19.85546875" style="143" customWidth="1"/>
    <col min="12806" max="12806" width="17.140625" style="143" customWidth="1"/>
    <col min="12807" max="13060" width="11.42578125" style="143"/>
    <col min="13061" max="13061" width="19.85546875" style="143" customWidth="1"/>
    <col min="13062" max="13062" width="17.140625" style="143" customWidth="1"/>
    <col min="13063" max="13316" width="11.42578125" style="143"/>
    <col min="13317" max="13317" width="19.85546875" style="143" customWidth="1"/>
    <col min="13318" max="13318" width="17.140625" style="143" customWidth="1"/>
    <col min="13319" max="13572" width="11.42578125" style="143"/>
    <col min="13573" max="13573" width="19.85546875" style="143" customWidth="1"/>
    <col min="13574" max="13574" width="17.140625" style="143" customWidth="1"/>
    <col min="13575" max="13828" width="11.42578125" style="143"/>
    <col min="13829" max="13829" width="19.85546875" style="143" customWidth="1"/>
    <col min="13830" max="13830" width="17.140625" style="143" customWidth="1"/>
    <col min="13831" max="14084" width="11.42578125" style="143"/>
    <col min="14085" max="14085" width="19.85546875" style="143" customWidth="1"/>
    <col min="14086" max="14086" width="17.140625" style="143" customWidth="1"/>
    <col min="14087" max="14340" width="11.42578125" style="143"/>
    <col min="14341" max="14341" width="19.85546875" style="143" customWidth="1"/>
    <col min="14342" max="14342" width="17.140625" style="143" customWidth="1"/>
    <col min="14343" max="14596" width="11.42578125" style="143"/>
    <col min="14597" max="14597" width="19.85546875" style="143" customWidth="1"/>
    <col min="14598" max="14598" width="17.140625" style="143" customWidth="1"/>
    <col min="14599" max="14852" width="11.42578125" style="143"/>
    <col min="14853" max="14853" width="19.85546875" style="143" customWidth="1"/>
    <col min="14854" max="14854" width="17.140625" style="143" customWidth="1"/>
    <col min="14855" max="15108" width="11.42578125" style="143"/>
    <col min="15109" max="15109" width="19.85546875" style="143" customWidth="1"/>
    <col min="15110" max="15110" width="17.140625" style="143" customWidth="1"/>
    <col min="15111" max="15364" width="11.42578125" style="143"/>
    <col min="15365" max="15365" width="19.85546875" style="143" customWidth="1"/>
    <col min="15366" max="15366" width="17.140625" style="143" customWidth="1"/>
    <col min="15367" max="15620" width="11.42578125" style="143"/>
    <col min="15621" max="15621" width="19.85546875" style="143" customWidth="1"/>
    <col min="15622" max="15622" width="17.140625" style="143" customWidth="1"/>
    <col min="15623" max="15876" width="11.42578125" style="143"/>
    <col min="15877" max="15877" width="19.85546875" style="143" customWidth="1"/>
    <col min="15878" max="15878" width="17.140625" style="143" customWidth="1"/>
    <col min="15879" max="16132" width="11.42578125" style="143"/>
    <col min="16133" max="16133" width="19.85546875" style="143" customWidth="1"/>
    <col min="16134" max="16134" width="17.140625" style="143" customWidth="1"/>
    <col min="16135" max="16384" width="11.42578125" style="143"/>
  </cols>
  <sheetData>
    <row r="2" spans="1:9" ht="26.25" customHeight="1" x14ac:dyDescent="0.25">
      <c r="A2" s="145" t="str">
        <f>+'[2]3.PLAN DE TRAB, CURVA DE INVER'!A1:I1</f>
        <v>OBRA: “ADOQUINADO CALLE G. MARQUEZ  Y JULIO CORTAZAR”</v>
      </c>
      <c r="B2" s="145"/>
      <c r="C2" s="145"/>
      <c r="D2" s="145"/>
      <c r="E2" s="145"/>
      <c r="F2" s="145"/>
      <c r="G2" s="145"/>
      <c r="H2" s="145"/>
      <c r="I2" s="145"/>
    </row>
    <row r="4" spans="1:9" x14ac:dyDescent="0.25">
      <c r="A4" s="146" t="str">
        <f>+'[2]3.PLAN DE TRAB, CURVA DE INVER'!A3:I3</f>
        <v>(Cuneta H° A° 0, 80 mts de desarrollo con e= 0,15 m)</v>
      </c>
      <c r="B4" s="146"/>
      <c r="C4" s="146"/>
      <c r="D4" s="146"/>
      <c r="E4" s="146"/>
      <c r="F4" s="146"/>
      <c r="G4" s="146"/>
      <c r="H4" s="146"/>
      <c r="I4" s="146"/>
    </row>
    <row r="6" spans="1:9" ht="18.75" x14ac:dyDescent="0.25">
      <c r="A6" s="147" t="s">
        <v>38</v>
      </c>
      <c r="B6" s="147"/>
      <c r="C6" s="147"/>
      <c r="D6" s="147"/>
      <c r="E6" s="147"/>
      <c r="F6" s="147"/>
      <c r="G6" s="147"/>
      <c r="H6" s="147"/>
      <c r="I6" s="147"/>
    </row>
    <row r="8" spans="1:9" x14ac:dyDescent="0.25">
      <c r="A8" s="148" t="str">
        <f>+'[2]3.PLAN DE TRAB, CURVA DE INVER'!A6:I6</f>
        <v>MES BASE: enero 2025</v>
      </c>
      <c r="B8" s="148"/>
      <c r="C8" s="148"/>
      <c r="D8" s="148"/>
      <c r="E8" s="148"/>
      <c r="F8" s="148"/>
      <c r="G8" s="148"/>
      <c r="H8" s="148"/>
      <c r="I8" s="148"/>
    </row>
    <row r="35" spans="2:6" x14ac:dyDescent="0.25">
      <c r="B35" s="143">
        <f>+'[2]3.PLAN DE TRAB, CURVA DE INVER'!E81</f>
        <v>0</v>
      </c>
      <c r="C35" s="143">
        <f>+'[2]3.PLAN DE TRAB, CURVA DE INVER'!F81</f>
        <v>30</v>
      </c>
      <c r="D35" s="143">
        <f>+'[2]3.PLAN DE TRAB, CURVA DE INVER'!G81</f>
        <v>60</v>
      </c>
      <c r="E35" s="143">
        <f>+'[2]3.PLAN DE TRAB, CURVA DE INVER'!H81</f>
        <v>90</v>
      </c>
      <c r="F35" s="143">
        <f>+'[2]3.PLAN DE TRAB, CURVA DE INVER'!I81</f>
        <v>120</v>
      </c>
    </row>
    <row r="36" spans="2:6" x14ac:dyDescent="0.25">
      <c r="B36" s="144">
        <v>0</v>
      </c>
      <c r="C36" s="144">
        <f>+'[2]3.PLAN DE TRAB, CURVA DE INVER'!F82</f>
        <v>9178328.8754279856</v>
      </c>
      <c r="D36" s="144">
        <f>+'[2]3.PLAN DE TRAB, CURVA DE INVER'!G82</f>
        <v>29780590.553230181</v>
      </c>
      <c r="E36" s="144">
        <f>+'[2]3.PLAN DE TRAB, CURVA DE INVER'!H82</f>
        <v>59868621.227393828</v>
      </c>
      <c r="F36" s="144">
        <f>+'[2]3.PLAN DE TRAB, CURVA DE INVER'!I82</f>
        <v>84802661.337482229</v>
      </c>
    </row>
  </sheetData>
  <mergeCells count="4">
    <mergeCell ref="A2:I2"/>
    <mergeCell ref="A4:I4"/>
    <mergeCell ref="A6:I6"/>
    <mergeCell ref="A8:I8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J82"/>
  <sheetViews>
    <sheetView topLeftCell="A137" zoomScaleNormal="100" zoomScaleSheetLayoutView="85" workbookViewId="0">
      <selection activeCell="D19" sqref="D19"/>
    </sheetView>
  </sheetViews>
  <sheetFormatPr baseColWidth="10" defaultRowHeight="15.75" x14ac:dyDescent="0.25"/>
  <cols>
    <col min="1" max="1" width="5.7109375" style="1" customWidth="1"/>
    <col min="2" max="2" width="35.5703125" style="2" customWidth="1"/>
    <col min="3" max="3" width="8.5703125" style="89" customWidth="1"/>
    <col min="4" max="4" width="15.28515625" style="89" customWidth="1"/>
    <col min="5" max="5" width="5.85546875" style="2" hidden="1" customWidth="1"/>
    <col min="6" max="6" width="19.140625" style="2" customWidth="1"/>
    <col min="7" max="7" width="17.5703125" style="2" customWidth="1"/>
    <col min="8" max="8" width="19.7109375" style="2" customWidth="1"/>
    <col min="9" max="9" width="18.7109375" style="2" customWidth="1"/>
    <col min="10" max="256" width="11.42578125" style="2"/>
    <col min="257" max="257" width="5.7109375" style="2" customWidth="1"/>
    <col min="258" max="258" width="35.5703125" style="2" customWidth="1"/>
    <col min="259" max="259" width="8.5703125" style="2" customWidth="1"/>
    <col min="260" max="260" width="15.28515625" style="2" customWidth="1"/>
    <col min="261" max="261" width="0" style="2" hidden="1" customWidth="1"/>
    <col min="262" max="262" width="19.140625" style="2" customWidth="1"/>
    <col min="263" max="263" width="17.5703125" style="2" customWidth="1"/>
    <col min="264" max="264" width="19.7109375" style="2" customWidth="1"/>
    <col min="265" max="265" width="18.7109375" style="2" customWidth="1"/>
    <col min="266" max="512" width="11.42578125" style="2"/>
    <col min="513" max="513" width="5.7109375" style="2" customWidth="1"/>
    <col min="514" max="514" width="35.5703125" style="2" customWidth="1"/>
    <col min="515" max="515" width="8.5703125" style="2" customWidth="1"/>
    <col min="516" max="516" width="15.28515625" style="2" customWidth="1"/>
    <col min="517" max="517" width="0" style="2" hidden="1" customWidth="1"/>
    <col min="518" max="518" width="19.140625" style="2" customWidth="1"/>
    <col min="519" max="519" width="17.5703125" style="2" customWidth="1"/>
    <col min="520" max="520" width="19.7109375" style="2" customWidth="1"/>
    <col min="521" max="521" width="18.7109375" style="2" customWidth="1"/>
    <col min="522" max="768" width="11.42578125" style="2"/>
    <col min="769" max="769" width="5.7109375" style="2" customWidth="1"/>
    <col min="770" max="770" width="35.5703125" style="2" customWidth="1"/>
    <col min="771" max="771" width="8.5703125" style="2" customWidth="1"/>
    <col min="772" max="772" width="15.28515625" style="2" customWidth="1"/>
    <col min="773" max="773" width="0" style="2" hidden="1" customWidth="1"/>
    <col min="774" max="774" width="19.140625" style="2" customWidth="1"/>
    <col min="775" max="775" width="17.5703125" style="2" customWidth="1"/>
    <col min="776" max="776" width="19.7109375" style="2" customWidth="1"/>
    <col min="777" max="777" width="18.7109375" style="2" customWidth="1"/>
    <col min="778" max="1024" width="11.42578125" style="2"/>
    <col min="1025" max="1025" width="5.7109375" style="2" customWidth="1"/>
    <col min="1026" max="1026" width="35.5703125" style="2" customWidth="1"/>
    <col min="1027" max="1027" width="8.5703125" style="2" customWidth="1"/>
    <col min="1028" max="1028" width="15.28515625" style="2" customWidth="1"/>
    <col min="1029" max="1029" width="0" style="2" hidden="1" customWidth="1"/>
    <col min="1030" max="1030" width="19.140625" style="2" customWidth="1"/>
    <col min="1031" max="1031" width="17.5703125" style="2" customWidth="1"/>
    <col min="1032" max="1032" width="19.7109375" style="2" customWidth="1"/>
    <col min="1033" max="1033" width="18.7109375" style="2" customWidth="1"/>
    <col min="1034" max="1280" width="11.42578125" style="2"/>
    <col min="1281" max="1281" width="5.7109375" style="2" customWidth="1"/>
    <col min="1282" max="1282" width="35.5703125" style="2" customWidth="1"/>
    <col min="1283" max="1283" width="8.5703125" style="2" customWidth="1"/>
    <col min="1284" max="1284" width="15.28515625" style="2" customWidth="1"/>
    <col min="1285" max="1285" width="0" style="2" hidden="1" customWidth="1"/>
    <col min="1286" max="1286" width="19.140625" style="2" customWidth="1"/>
    <col min="1287" max="1287" width="17.5703125" style="2" customWidth="1"/>
    <col min="1288" max="1288" width="19.7109375" style="2" customWidth="1"/>
    <col min="1289" max="1289" width="18.7109375" style="2" customWidth="1"/>
    <col min="1290" max="1536" width="11.42578125" style="2"/>
    <col min="1537" max="1537" width="5.7109375" style="2" customWidth="1"/>
    <col min="1538" max="1538" width="35.5703125" style="2" customWidth="1"/>
    <col min="1539" max="1539" width="8.5703125" style="2" customWidth="1"/>
    <col min="1540" max="1540" width="15.28515625" style="2" customWidth="1"/>
    <col min="1541" max="1541" width="0" style="2" hidden="1" customWidth="1"/>
    <col min="1542" max="1542" width="19.140625" style="2" customWidth="1"/>
    <col min="1543" max="1543" width="17.5703125" style="2" customWidth="1"/>
    <col min="1544" max="1544" width="19.7109375" style="2" customWidth="1"/>
    <col min="1545" max="1545" width="18.7109375" style="2" customWidth="1"/>
    <col min="1546" max="1792" width="11.42578125" style="2"/>
    <col min="1793" max="1793" width="5.7109375" style="2" customWidth="1"/>
    <col min="1794" max="1794" width="35.5703125" style="2" customWidth="1"/>
    <col min="1795" max="1795" width="8.5703125" style="2" customWidth="1"/>
    <col min="1796" max="1796" width="15.28515625" style="2" customWidth="1"/>
    <col min="1797" max="1797" width="0" style="2" hidden="1" customWidth="1"/>
    <col min="1798" max="1798" width="19.140625" style="2" customWidth="1"/>
    <col min="1799" max="1799" width="17.5703125" style="2" customWidth="1"/>
    <col min="1800" max="1800" width="19.7109375" style="2" customWidth="1"/>
    <col min="1801" max="1801" width="18.7109375" style="2" customWidth="1"/>
    <col min="1802" max="2048" width="11.42578125" style="2"/>
    <col min="2049" max="2049" width="5.7109375" style="2" customWidth="1"/>
    <col min="2050" max="2050" width="35.5703125" style="2" customWidth="1"/>
    <col min="2051" max="2051" width="8.5703125" style="2" customWidth="1"/>
    <col min="2052" max="2052" width="15.28515625" style="2" customWidth="1"/>
    <col min="2053" max="2053" width="0" style="2" hidden="1" customWidth="1"/>
    <col min="2054" max="2054" width="19.140625" style="2" customWidth="1"/>
    <col min="2055" max="2055" width="17.5703125" style="2" customWidth="1"/>
    <col min="2056" max="2056" width="19.7109375" style="2" customWidth="1"/>
    <col min="2057" max="2057" width="18.7109375" style="2" customWidth="1"/>
    <col min="2058" max="2304" width="11.42578125" style="2"/>
    <col min="2305" max="2305" width="5.7109375" style="2" customWidth="1"/>
    <col min="2306" max="2306" width="35.5703125" style="2" customWidth="1"/>
    <col min="2307" max="2307" width="8.5703125" style="2" customWidth="1"/>
    <col min="2308" max="2308" width="15.28515625" style="2" customWidth="1"/>
    <col min="2309" max="2309" width="0" style="2" hidden="1" customWidth="1"/>
    <col min="2310" max="2310" width="19.140625" style="2" customWidth="1"/>
    <col min="2311" max="2311" width="17.5703125" style="2" customWidth="1"/>
    <col min="2312" max="2312" width="19.7109375" style="2" customWidth="1"/>
    <col min="2313" max="2313" width="18.7109375" style="2" customWidth="1"/>
    <col min="2314" max="2560" width="11.42578125" style="2"/>
    <col min="2561" max="2561" width="5.7109375" style="2" customWidth="1"/>
    <col min="2562" max="2562" width="35.5703125" style="2" customWidth="1"/>
    <col min="2563" max="2563" width="8.5703125" style="2" customWidth="1"/>
    <col min="2564" max="2564" width="15.28515625" style="2" customWidth="1"/>
    <col min="2565" max="2565" width="0" style="2" hidden="1" customWidth="1"/>
    <col min="2566" max="2566" width="19.140625" style="2" customWidth="1"/>
    <col min="2567" max="2567" width="17.5703125" style="2" customWidth="1"/>
    <col min="2568" max="2568" width="19.7109375" style="2" customWidth="1"/>
    <col min="2569" max="2569" width="18.7109375" style="2" customWidth="1"/>
    <col min="2570" max="2816" width="11.42578125" style="2"/>
    <col min="2817" max="2817" width="5.7109375" style="2" customWidth="1"/>
    <col min="2818" max="2818" width="35.5703125" style="2" customWidth="1"/>
    <col min="2819" max="2819" width="8.5703125" style="2" customWidth="1"/>
    <col min="2820" max="2820" width="15.28515625" style="2" customWidth="1"/>
    <col min="2821" max="2821" width="0" style="2" hidden="1" customWidth="1"/>
    <col min="2822" max="2822" width="19.140625" style="2" customWidth="1"/>
    <col min="2823" max="2823" width="17.5703125" style="2" customWidth="1"/>
    <col min="2824" max="2824" width="19.7109375" style="2" customWidth="1"/>
    <col min="2825" max="2825" width="18.7109375" style="2" customWidth="1"/>
    <col min="2826" max="3072" width="11.42578125" style="2"/>
    <col min="3073" max="3073" width="5.7109375" style="2" customWidth="1"/>
    <col min="3074" max="3074" width="35.5703125" style="2" customWidth="1"/>
    <col min="3075" max="3075" width="8.5703125" style="2" customWidth="1"/>
    <col min="3076" max="3076" width="15.28515625" style="2" customWidth="1"/>
    <col min="3077" max="3077" width="0" style="2" hidden="1" customWidth="1"/>
    <col min="3078" max="3078" width="19.140625" style="2" customWidth="1"/>
    <col min="3079" max="3079" width="17.5703125" style="2" customWidth="1"/>
    <col min="3080" max="3080" width="19.7109375" style="2" customWidth="1"/>
    <col min="3081" max="3081" width="18.7109375" style="2" customWidth="1"/>
    <col min="3082" max="3328" width="11.42578125" style="2"/>
    <col min="3329" max="3329" width="5.7109375" style="2" customWidth="1"/>
    <col min="3330" max="3330" width="35.5703125" style="2" customWidth="1"/>
    <col min="3331" max="3331" width="8.5703125" style="2" customWidth="1"/>
    <col min="3332" max="3332" width="15.28515625" style="2" customWidth="1"/>
    <col min="3333" max="3333" width="0" style="2" hidden="1" customWidth="1"/>
    <col min="3334" max="3334" width="19.140625" style="2" customWidth="1"/>
    <col min="3335" max="3335" width="17.5703125" style="2" customWidth="1"/>
    <col min="3336" max="3336" width="19.7109375" style="2" customWidth="1"/>
    <col min="3337" max="3337" width="18.7109375" style="2" customWidth="1"/>
    <col min="3338" max="3584" width="11.42578125" style="2"/>
    <col min="3585" max="3585" width="5.7109375" style="2" customWidth="1"/>
    <col min="3586" max="3586" width="35.5703125" style="2" customWidth="1"/>
    <col min="3587" max="3587" width="8.5703125" style="2" customWidth="1"/>
    <col min="3588" max="3588" width="15.28515625" style="2" customWidth="1"/>
    <col min="3589" max="3589" width="0" style="2" hidden="1" customWidth="1"/>
    <col min="3590" max="3590" width="19.140625" style="2" customWidth="1"/>
    <col min="3591" max="3591" width="17.5703125" style="2" customWidth="1"/>
    <col min="3592" max="3592" width="19.7109375" style="2" customWidth="1"/>
    <col min="3593" max="3593" width="18.7109375" style="2" customWidth="1"/>
    <col min="3594" max="3840" width="11.42578125" style="2"/>
    <col min="3841" max="3841" width="5.7109375" style="2" customWidth="1"/>
    <col min="3842" max="3842" width="35.5703125" style="2" customWidth="1"/>
    <col min="3843" max="3843" width="8.5703125" style="2" customWidth="1"/>
    <col min="3844" max="3844" width="15.28515625" style="2" customWidth="1"/>
    <col min="3845" max="3845" width="0" style="2" hidden="1" customWidth="1"/>
    <col min="3846" max="3846" width="19.140625" style="2" customWidth="1"/>
    <col min="3847" max="3847" width="17.5703125" style="2" customWidth="1"/>
    <col min="3848" max="3848" width="19.7109375" style="2" customWidth="1"/>
    <col min="3849" max="3849" width="18.7109375" style="2" customWidth="1"/>
    <col min="3850" max="4096" width="11.42578125" style="2"/>
    <col min="4097" max="4097" width="5.7109375" style="2" customWidth="1"/>
    <col min="4098" max="4098" width="35.5703125" style="2" customWidth="1"/>
    <col min="4099" max="4099" width="8.5703125" style="2" customWidth="1"/>
    <col min="4100" max="4100" width="15.28515625" style="2" customWidth="1"/>
    <col min="4101" max="4101" width="0" style="2" hidden="1" customWidth="1"/>
    <col min="4102" max="4102" width="19.140625" style="2" customWidth="1"/>
    <col min="4103" max="4103" width="17.5703125" style="2" customWidth="1"/>
    <col min="4104" max="4104" width="19.7109375" style="2" customWidth="1"/>
    <col min="4105" max="4105" width="18.7109375" style="2" customWidth="1"/>
    <col min="4106" max="4352" width="11.42578125" style="2"/>
    <col min="4353" max="4353" width="5.7109375" style="2" customWidth="1"/>
    <col min="4354" max="4354" width="35.5703125" style="2" customWidth="1"/>
    <col min="4355" max="4355" width="8.5703125" style="2" customWidth="1"/>
    <col min="4356" max="4356" width="15.28515625" style="2" customWidth="1"/>
    <col min="4357" max="4357" width="0" style="2" hidden="1" customWidth="1"/>
    <col min="4358" max="4358" width="19.140625" style="2" customWidth="1"/>
    <col min="4359" max="4359" width="17.5703125" style="2" customWidth="1"/>
    <col min="4360" max="4360" width="19.7109375" style="2" customWidth="1"/>
    <col min="4361" max="4361" width="18.7109375" style="2" customWidth="1"/>
    <col min="4362" max="4608" width="11.42578125" style="2"/>
    <col min="4609" max="4609" width="5.7109375" style="2" customWidth="1"/>
    <col min="4610" max="4610" width="35.5703125" style="2" customWidth="1"/>
    <col min="4611" max="4611" width="8.5703125" style="2" customWidth="1"/>
    <col min="4612" max="4612" width="15.28515625" style="2" customWidth="1"/>
    <col min="4613" max="4613" width="0" style="2" hidden="1" customWidth="1"/>
    <col min="4614" max="4614" width="19.140625" style="2" customWidth="1"/>
    <col min="4615" max="4615" width="17.5703125" style="2" customWidth="1"/>
    <col min="4616" max="4616" width="19.7109375" style="2" customWidth="1"/>
    <col min="4617" max="4617" width="18.7109375" style="2" customWidth="1"/>
    <col min="4618" max="4864" width="11.42578125" style="2"/>
    <col min="4865" max="4865" width="5.7109375" style="2" customWidth="1"/>
    <col min="4866" max="4866" width="35.5703125" style="2" customWidth="1"/>
    <col min="4867" max="4867" width="8.5703125" style="2" customWidth="1"/>
    <col min="4868" max="4868" width="15.28515625" style="2" customWidth="1"/>
    <col min="4869" max="4869" width="0" style="2" hidden="1" customWidth="1"/>
    <col min="4870" max="4870" width="19.140625" style="2" customWidth="1"/>
    <col min="4871" max="4871" width="17.5703125" style="2" customWidth="1"/>
    <col min="4872" max="4872" width="19.7109375" style="2" customWidth="1"/>
    <col min="4873" max="4873" width="18.7109375" style="2" customWidth="1"/>
    <col min="4874" max="5120" width="11.42578125" style="2"/>
    <col min="5121" max="5121" width="5.7109375" style="2" customWidth="1"/>
    <col min="5122" max="5122" width="35.5703125" style="2" customWidth="1"/>
    <col min="5123" max="5123" width="8.5703125" style="2" customWidth="1"/>
    <col min="5124" max="5124" width="15.28515625" style="2" customWidth="1"/>
    <col min="5125" max="5125" width="0" style="2" hidden="1" customWidth="1"/>
    <col min="5126" max="5126" width="19.140625" style="2" customWidth="1"/>
    <col min="5127" max="5127" width="17.5703125" style="2" customWidth="1"/>
    <col min="5128" max="5128" width="19.7109375" style="2" customWidth="1"/>
    <col min="5129" max="5129" width="18.7109375" style="2" customWidth="1"/>
    <col min="5130" max="5376" width="11.42578125" style="2"/>
    <col min="5377" max="5377" width="5.7109375" style="2" customWidth="1"/>
    <col min="5378" max="5378" width="35.5703125" style="2" customWidth="1"/>
    <col min="5379" max="5379" width="8.5703125" style="2" customWidth="1"/>
    <col min="5380" max="5380" width="15.28515625" style="2" customWidth="1"/>
    <col min="5381" max="5381" width="0" style="2" hidden="1" customWidth="1"/>
    <col min="5382" max="5382" width="19.140625" style="2" customWidth="1"/>
    <col min="5383" max="5383" width="17.5703125" style="2" customWidth="1"/>
    <col min="5384" max="5384" width="19.7109375" style="2" customWidth="1"/>
    <col min="5385" max="5385" width="18.7109375" style="2" customWidth="1"/>
    <col min="5386" max="5632" width="11.42578125" style="2"/>
    <col min="5633" max="5633" width="5.7109375" style="2" customWidth="1"/>
    <col min="5634" max="5634" width="35.5703125" style="2" customWidth="1"/>
    <col min="5635" max="5635" width="8.5703125" style="2" customWidth="1"/>
    <col min="5636" max="5636" width="15.28515625" style="2" customWidth="1"/>
    <col min="5637" max="5637" width="0" style="2" hidden="1" customWidth="1"/>
    <col min="5638" max="5638" width="19.140625" style="2" customWidth="1"/>
    <col min="5639" max="5639" width="17.5703125" style="2" customWidth="1"/>
    <col min="5640" max="5640" width="19.7109375" style="2" customWidth="1"/>
    <col min="5641" max="5641" width="18.7109375" style="2" customWidth="1"/>
    <col min="5642" max="5888" width="11.42578125" style="2"/>
    <col min="5889" max="5889" width="5.7109375" style="2" customWidth="1"/>
    <col min="5890" max="5890" width="35.5703125" style="2" customWidth="1"/>
    <col min="5891" max="5891" width="8.5703125" style="2" customWidth="1"/>
    <col min="5892" max="5892" width="15.28515625" style="2" customWidth="1"/>
    <col min="5893" max="5893" width="0" style="2" hidden="1" customWidth="1"/>
    <col min="5894" max="5894" width="19.140625" style="2" customWidth="1"/>
    <col min="5895" max="5895" width="17.5703125" style="2" customWidth="1"/>
    <col min="5896" max="5896" width="19.7109375" style="2" customWidth="1"/>
    <col min="5897" max="5897" width="18.7109375" style="2" customWidth="1"/>
    <col min="5898" max="6144" width="11.42578125" style="2"/>
    <col min="6145" max="6145" width="5.7109375" style="2" customWidth="1"/>
    <col min="6146" max="6146" width="35.5703125" style="2" customWidth="1"/>
    <col min="6147" max="6147" width="8.5703125" style="2" customWidth="1"/>
    <col min="6148" max="6148" width="15.28515625" style="2" customWidth="1"/>
    <col min="6149" max="6149" width="0" style="2" hidden="1" customWidth="1"/>
    <col min="6150" max="6150" width="19.140625" style="2" customWidth="1"/>
    <col min="6151" max="6151" width="17.5703125" style="2" customWidth="1"/>
    <col min="6152" max="6152" width="19.7109375" style="2" customWidth="1"/>
    <col min="6153" max="6153" width="18.7109375" style="2" customWidth="1"/>
    <col min="6154" max="6400" width="11.42578125" style="2"/>
    <col min="6401" max="6401" width="5.7109375" style="2" customWidth="1"/>
    <col min="6402" max="6402" width="35.5703125" style="2" customWidth="1"/>
    <col min="6403" max="6403" width="8.5703125" style="2" customWidth="1"/>
    <col min="6404" max="6404" width="15.28515625" style="2" customWidth="1"/>
    <col min="6405" max="6405" width="0" style="2" hidden="1" customWidth="1"/>
    <col min="6406" max="6406" width="19.140625" style="2" customWidth="1"/>
    <col min="6407" max="6407" width="17.5703125" style="2" customWidth="1"/>
    <col min="6408" max="6408" width="19.7109375" style="2" customWidth="1"/>
    <col min="6409" max="6409" width="18.7109375" style="2" customWidth="1"/>
    <col min="6410" max="6656" width="11.42578125" style="2"/>
    <col min="6657" max="6657" width="5.7109375" style="2" customWidth="1"/>
    <col min="6658" max="6658" width="35.5703125" style="2" customWidth="1"/>
    <col min="6659" max="6659" width="8.5703125" style="2" customWidth="1"/>
    <col min="6660" max="6660" width="15.28515625" style="2" customWidth="1"/>
    <col min="6661" max="6661" width="0" style="2" hidden="1" customWidth="1"/>
    <col min="6662" max="6662" width="19.140625" style="2" customWidth="1"/>
    <col min="6663" max="6663" width="17.5703125" style="2" customWidth="1"/>
    <col min="6664" max="6664" width="19.7109375" style="2" customWidth="1"/>
    <col min="6665" max="6665" width="18.7109375" style="2" customWidth="1"/>
    <col min="6666" max="6912" width="11.42578125" style="2"/>
    <col min="6913" max="6913" width="5.7109375" style="2" customWidth="1"/>
    <col min="6914" max="6914" width="35.5703125" style="2" customWidth="1"/>
    <col min="6915" max="6915" width="8.5703125" style="2" customWidth="1"/>
    <col min="6916" max="6916" width="15.28515625" style="2" customWidth="1"/>
    <col min="6917" max="6917" width="0" style="2" hidden="1" customWidth="1"/>
    <col min="6918" max="6918" width="19.140625" style="2" customWidth="1"/>
    <col min="6919" max="6919" width="17.5703125" style="2" customWidth="1"/>
    <col min="6920" max="6920" width="19.7109375" style="2" customWidth="1"/>
    <col min="6921" max="6921" width="18.7109375" style="2" customWidth="1"/>
    <col min="6922" max="7168" width="11.42578125" style="2"/>
    <col min="7169" max="7169" width="5.7109375" style="2" customWidth="1"/>
    <col min="7170" max="7170" width="35.5703125" style="2" customWidth="1"/>
    <col min="7171" max="7171" width="8.5703125" style="2" customWidth="1"/>
    <col min="7172" max="7172" width="15.28515625" style="2" customWidth="1"/>
    <col min="7173" max="7173" width="0" style="2" hidden="1" customWidth="1"/>
    <col min="7174" max="7174" width="19.140625" style="2" customWidth="1"/>
    <col min="7175" max="7175" width="17.5703125" style="2" customWidth="1"/>
    <col min="7176" max="7176" width="19.7109375" style="2" customWidth="1"/>
    <col min="7177" max="7177" width="18.7109375" style="2" customWidth="1"/>
    <col min="7178" max="7424" width="11.42578125" style="2"/>
    <col min="7425" max="7425" width="5.7109375" style="2" customWidth="1"/>
    <col min="7426" max="7426" width="35.5703125" style="2" customWidth="1"/>
    <col min="7427" max="7427" width="8.5703125" style="2" customWidth="1"/>
    <col min="7428" max="7428" width="15.28515625" style="2" customWidth="1"/>
    <col min="7429" max="7429" width="0" style="2" hidden="1" customWidth="1"/>
    <col min="7430" max="7430" width="19.140625" style="2" customWidth="1"/>
    <col min="7431" max="7431" width="17.5703125" style="2" customWidth="1"/>
    <col min="7432" max="7432" width="19.7109375" style="2" customWidth="1"/>
    <col min="7433" max="7433" width="18.7109375" style="2" customWidth="1"/>
    <col min="7434" max="7680" width="11.42578125" style="2"/>
    <col min="7681" max="7681" width="5.7109375" style="2" customWidth="1"/>
    <col min="7682" max="7682" width="35.5703125" style="2" customWidth="1"/>
    <col min="7683" max="7683" width="8.5703125" style="2" customWidth="1"/>
    <col min="7684" max="7684" width="15.28515625" style="2" customWidth="1"/>
    <col min="7685" max="7685" width="0" style="2" hidden="1" customWidth="1"/>
    <col min="7686" max="7686" width="19.140625" style="2" customWidth="1"/>
    <col min="7687" max="7687" width="17.5703125" style="2" customWidth="1"/>
    <col min="7688" max="7688" width="19.7109375" style="2" customWidth="1"/>
    <col min="7689" max="7689" width="18.7109375" style="2" customWidth="1"/>
    <col min="7690" max="7936" width="11.42578125" style="2"/>
    <col min="7937" max="7937" width="5.7109375" style="2" customWidth="1"/>
    <col min="7938" max="7938" width="35.5703125" style="2" customWidth="1"/>
    <col min="7939" max="7939" width="8.5703125" style="2" customWidth="1"/>
    <col min="7940" max="7940" width="15.28515625" style="2" customWidth="1"/>
    <col min="7941" max="7941" width="0" style="2" hidden="1" customWidth="1"/>
    <col min="7942" max="7942" width="19.140625" style="2" customWidth="1"/>
    <col min="7943" max="7943" width="17.5703125" style="2" customWidth="1"/>
    <col min="7944" max="7944" width="19.7109375" style="2" customWidth="1"/>
    <col min="7945" max="7945" width="18.7109375" style="2" customWidth="1"/>
    <col min="7946" max="8192" width="11.42578125" style="2"/>
    <col min="8193" max="8193" width="5.7109375" style="2" customWidth="1"/>
    <col min="8194" max="8194" width="35.5703125" style="2" customWidth="1"/>
    <col min="8195" max="8195" width="8.5703125" style="2" customWidth="1"/>
    <col min="8196" max="8196" width="15.28515625" style="2" customWidth="1"/>
    <col min="8197" max="8197" width="0" style="2" hidden="1" customWidth="1"/>
    <col min="8198" max="8198" width="19.140625" style="2" customWidth="1"/>
    <col min="8199" max="8199" width="17.5703125" style="2" customWidth="1"/>
    <col min="8200" max="8200" width="19.7109375" style="2" customWidth="1"/>
    <col min="8201" max="8201" width="18.7109375" style="2" customWidth="1"/>
    <col min="8202" max="8448" width="11.42578125" style="2"/>
    <col min="8449" max="8449" width="5.7109375" style="2" customWidth="1"/>
    <col min="8450" max="8450" width="35.5703125" style="2" customWidth="1"/>
    <col min="8451" max="8451" width="8.5703125" style="2" customWidth="1"/>
    <col min="8452" max="8452" width="15.28515625" style="2" customWidth="1"/>
    <col min="8453" max="8453" width="0" style="2" hidden="1" customWidth="1"/>
    <col min="8454" max="8454" width="19.140625" style="2" customWidth="1"/>
    <col min="8455" max="8455" width="17.5703125" style="2" customWidth="1"/>
    <col min="8456" max="8456" width="19.7109375" style="2" customWidth="1"/>
    <col min="8457" max="8457" width="18.7109375" style="2" customWidth="1"/>
    <col min="8458" max="8704" width="11.42578125" style="2"/>
    <col min="8705" max="8705" width="5.7109375" style="2" customWidth="1"/>
    <col min="8706" max="8706" width="35.5703125" style="2" customWidth="1"/>
    <col min="8707" max="8707" width="8.5703125" style="2" customWidth="1"/>
    <col min="8708" max="8708" width="15.28515625" style="2" customWidth="1"/>
    <col min="8709" max="8709" width="0" style="2" hidden="1" customWidth="1"/>
    <col min="8710" max="8710" width="19.140625" style="2" customWidth="1"/>
    <col min="8711" max="8711" width="17.5703125" style="2" customWidth="1"/>
    <col min="8712" max="8712" width="19.7109375" style="2" customWidth="1"/>
    <col min="8713" max="8713" width="18.7109375" style="2" customWidth="1"/>
    <col min="8714" max="8960" width="11.42578125" style="2"/>
    <col min="8961" max="8961" width="5.7109375" style="2" customWidth="1"/>
    <col min="8962" max="8962" width="35.5703125" style="2" customWidth="1"/>
    <col min="8963" max="8963" width="8.5703125" style="2" customWidth="1"/>
    <col min="8964" max="8964" width="15.28515625" style="2" customWidth="1"/>
    <col min="8965" max="8965" width="0" style="2" hidden="1" customWidth="1"/>
    <col min="8966" max="8966" width="19.140625" style="2" customWidth="1"/>
    <col min="8967" max="8967" width="17.5703125" style="2" customWidth="1"/>
    <col min="8968" max="8968" width="19.7109375" style="2" customWidth="1"/>
    <col min="8969" max="8969" width="18.7109375" style="2" customWidth="1"/>
    <col min="8970" max="9216" width="11.42578125" style="2"/>
    <col min="9217" max="9217" width="5.7109375" style="2" customWidth="1"/>
    <col min="9218" max="9218" width="35.5703125" style="2" customWidth="1"/>
    <col min="9219" max="9219" width="8.5703125" style="2" customWidth="1"/>
    <col min="9220" max="9220" width="15.28515625" style="2" customWidth="1"/>
    <col min="9221" max="9221" width="0" style="2" hidden="1" customWidth="1"/>
    <col min="9222" max="9222" width="19.140625" style="2" customWidth="1"/>
    <col min="9223" max="9223" width="17.5703125" style="2" customWidth="1"/>
    <col min="9224" max="9224" width="19.7109375" style="2" customWidth="1"/>
    <col min="9225" max="9225" width="18.7109375" style="2" customWidth="1"/>
    <col min="9226" max="9472" width="11.42578125" style="2"/>
    <col min="9473" max="9473" width="5.7109375" style="2" customWidth="1"/>
    <col min="9474" max="9474" width="35.5703125" style="2" customWidth="1"/>
    <col min="9475" max="9475" width="8.5703125" style="2" customWidth="1"/>
    <col min="9476" max="9476" width="15.28515625" style="2" customWidth="1"/>
    <col min="9477" max="9477" width="0" style="2" hidden="1" customWidth="1"/>
    <col min="9478" max="9478" width="19.140625" style="2" customWidth="1"/>
    <col min="9479" max="9479" width="17.5703125" style="2" customWidth="1"/>
    <col min="9480" max="9480" width="19.7109375" style="2" customWidth="1"/>
    <col min="9481" max="9481" width="18.7109375" style="2" customWidth="1"/>
    <col min="9482" max="9728" width="11.42578125" style="2"/>
    <col min="9729" max="9729" width="5.7109375" style="2" customWidth="1"/>
    <col min="9730" max="9730" width="35.5703125" style="2" customWidth="1"/>
    <col min="9731" max="9731" width="8.5703125" style="2" customWidth="1"/>
    <col min="9732" max="9732" width="15.28515625" style="2" customWidth="1"/>
    <col min="9733" max="9733" width="0" style="2" hidden="1" customWidth="1"/>
    <col min="9734" max="9734" width="19.140625" style="2" customWidth="1"/>
    <col min="9735" max="9735" width="17.5703125" style="2" customWidth="1"/>
    <col min="9736" max="9736" width="19.7109375" style="2" customWidth="1"/>
    <col min="9737" max="9737" width="18.7109375" style="2" customWidth="1"/>
    <col min="9738" max="9984" width="11.42578125" style="2"/>
    <col min="9985" max="9985" width="5.7109375" style="2" customWidth="1"/>
    <col min="9986" max="9986" width="35.5703125" style="2" customWidth="1"/>
    <col min="9987" max="9987" width="8.5703125" style="2" customWidth="1"/>
    <col min="9988" max="9988" width="15.28515625" style="2" customWidth="1"/>
    <col min="9989" max="9989" width="0" style="2" hidden="1" customWidth="1"/>
    <col min="9990" max="9990" width="19.140625" style="2" customWidth="1"/>
    <col min="9991" max="9991" width="17.5703125" style="2" customWidth="1"/>
    <col min="9992" max="9992" width="19.7109375" style="2" customWidth="1"/>
    <col min="9993" max="9993" width="18.7109375" style="2" customWidth="1"/>
    <col min="9994" max="10240" width="11.42578125" style="2"/>
    <col min="10241" max="10241" width="5.7109375" style="2" customWidth="1"/>
    <col min="10242" max="10242" width="35.5703125" style="2" customWidth="1"/>
    <col min="10243" max="10243" width="8.5703125" style="2" customWidth="1"/>
    <col min="10244" max="10244" width="15.28515625" style="2" customWidth="1"/>
    <col min="10245" max="10245" width="0" style="2" hidden="1" customWidth="1"/>
    <col min="10246" max="10246" width="19.140625" style="2" customWidth="1"/>
    <col min="10247" max="10247" width="17.5703125" style="2" customWidth="1"/>
    <col min="10248" max="10248" width="19.7109375" style="2" customWidth="1"/>
    <col min="10249" max="10249" width="18.7109375" style="2" customWidth="1"/>
    <col min="10250" max="10496" width="11.42578125" style="2"/>
    <col min="10497" max="10497" width="5.7109375" style="2" customWidth="1"/>
    <col min="10498" max="10498" width="35.5703125" style="2" customWidth="1"/>
    <col min="10499" max="10499" width="8.5703125" style="2" customWidth="1"/>
    <col min="10500" max="10500" width="15.28515625" style="2" customWidth="1"/>
    <col min="10501" max="10501" width="0" style="2" hidden="1" customWidth="1"/>
    <col min="10502" max="10502" width="19.140625" style="2" customWidth="1"/>
    <col min="10503" max="10503" width="17.5703125" style="2" customWidth="1"/>
    <col min="10504" max="10504" width="19.7109375" style="2" customWidth="1"/>
    <col min="10505" max="10505" width="18.7109375" style="2" customWidth="1"/>
    <col min="10506" max="10752" width="11.42578125" style="2"/>
    <col min="10753" max="10753" width="5.7109375" style="2" customWidth="1"/>
    <col min="10754" max="10754" width="35.5703125" style="2" customWidth="1"/>
    <col min="10755" max="10755" width="8.5703125" style="2" customWidth="1"/>
    <col min="10756" max="10756" width="15.28515625" style="2" customWidth="1"/>
    <col min="10757" max="10757" width="0" style="2" hidden="1" customWidth="1"/>
    <col min="10758" max="10758" width="19.140625" style="2" customWidth="1"/>
    <col min="10759" max="10759" width="17.5703125" style="2" customWidth="1"/>
    <col min="10760" max="10760" width="19.7109375" style="2" customWidth="1"/>
    <col min="10761" max="10761" width="18.7109375" style="2" customWidth="1"/>
    <col min="10762" max="11008" width="11.42578125" style="2"/>
    <col min="11009" max="11009" width="5.7109375" style="2" customWidth="1"/>
    <col min="11010" max="11010" width="35.5703125" style="2" customWidth="1"/>
    <col min="11011" max="11011" width="8.5703125" style="2" customWidth="1"/>
    <col min="11012" max="11012" width="15.28515625" style="2" customWidth="1"/>
    <col min="11013" max="11013" width="0" style="2" hidden="1" customWidth="1"/>
    <col min="11014" max="11014" width="19.140625" style="2" customWidth="1"/>
    <col min="11015" max="11015" width="17.5703125" style="2" customWidth="1"/>
    <col min="11016" max="11016" width="19.7109375" style="2" customWidth="1"/>
    <col min="11017" max="11017" width="18.7109375" style="2" customWidth="1"/>
    <col min="11018" max="11264" width="11.42578125" style="2"/>
    <col min="11265" max="11265" width="5.7109375" style="2" customWidth="1"/>
    <col min="11266" max="11266" width="35.5703125" style="2" customWidth="1"/>
    <col min="11267" max="11267" width="8.5703125" style="2" customWidth="1"/>
    <col min="11268" max="11268" width="15.28515625" style="2" customWidth="1"/>
    <col min="11269" max="11269" width="0" style="2" hidden="1" customWidth="1"/>
    <col min="11270" max="11270" width="19.140625" style="2" customWidth="1"/>
    <col min="11271" max="11271" width="17.5703125" style="2" customWidth="1"/>
    <col min="11272" max="11272" width="19.7109375" style="2" customWidth="1"/>
    <col min="11273" max="11273" width="18.7109375" style="2" customWidth="1"/>
    <col min="11274" max="11520" width="11.42578125" style="2"/>
    <col min="11521" max="11521" width="5.7109375" style="2" customWidth="1"/>
    <col min="11522" max="11522" width="35.5703125" style="2" customWidth="1"/>
    <col min="11523" max="11523" width="8.5703125" style="2" customWidth="1"/>
    <col min="11524" max="11524" width="15.28515625" style="2" customWidth="1"/>
    <col min="11525" max="11525" width="0" style="2" hidden="1" customWidth="1"/>
    <col min="11526" max="11526" width="19.140625" style="2" customWidth="1"/>
    <col min="11527" max="11527" width="17.5703125" style="2" customWidth="1"/>
    <col min="11528" max="11528" width="19.7109375" style="2" customWidth="1"/>
    <col min="11529" max="11529" width="18.7109375" style="2" customWidth="1"/>
    <col min="11530" max="11776" width="11.42578125" style="2"/>
    <col min="11777" max="11777" width="5.7109375" style="2" customWidth="1"/>
    <col min="11778" max="11778" width="35.5703125" style="2" customWidth="1"/>
    <col min="11779" max="11779" width="8.5703125" style="2" customWidth="1"/>
    <col min="11780" max="11780" width="15.28515625" style="2" customWidth="1"/>
    <col min="11781" max="11781" width="0" style="2" hidden="1" customWidth="1"/>
    <col min="11782" max="11782" width="19.140625" style="2" customWidth="1"/>
    <col min="11783" max="11783" width="17.5703125" style="2" customWidth="1"/>
    <col min="11784" max="11784" width="19.7109375" style="2" customWidth="1"/>
    <col min="11785" max="11785" width="18.7109375" style="2" customWidth="1"/>
    <col min="11786" max="12032" width="11.42578125" style="2"/>
    <col min="12033" max="12033" width="5.7109375" style="2" customWidth="1"/>
    <col min="12034" max="12034" width="35.5703125" style="2" customWidth="1"/>
    <col min="12035" max="12035" width="8.5703125" style="2" customWidth="1"/>
    <col min="12036" max="12036" width="15.28515625" style="2" customWidth="1"/>
    <col min="12037" max="12037" width="0" style="2" hidden="1" customWidth="1"/>
    <col min="12038" max="12038" width="19.140625" style="2" customWidth="1"/>
    <col min="12039" max="12039" width="17.5703125" style="2" customWidth="1"/>
    <col min="12040" max="12040" width="19.7109375" style="2" customWidth="1"/>
    <col min="12041" max="12041" width="18.7109375" style="2" customWidth="1"/>
    <col min="12042" max="12288" width="11.42578125" style="2"/>
    <col min="12289" max="12289" width="5.7109375" style="2" customWidth="1"/>
    <col min="12290" max="12290" width="35.5703125" style="2" customWidth="1"/>
    <col min="12291" max="12291" width="8.5703125" style="2" customWidth="1"/>
    <col min="12292" max="12292" width="15.28515625" style="2" customWidth="1"/>
    <col min="12293" max="12293" width="0" style="2" hidden="1" customWidth="1"/>
    <col min="12294" max="12294" width="19.140625" style="2" customWidth="1"/>
    <col min="12295" max="12295" width="17.5703125" style="2" customWidth="1"/>
    <col min="12296" max="12296" width="19.7109375" style="2" customWidth="1"/>
    <col min="12297" max="12297" width="18.7109375" style="2" customWidth="1"/>
    <col min="12298" max="12544" width="11.42578125" style="2"/>
    <col min="12545" max="12545" width="5.7109375" style="2" customWidth="1"/>
    <col min="12546" max="12546" width="35.5703125" style="2" customWidth="1"/>
    <col min="12547" max="12547" width="8.5703125" style="2" customWidth="1"/>
    <col min="12548" max="12548" width="15.28515625" style="2" customWidth="1"/>
    <col min="12549" max="12549" width="0" style="2" hidden="1" customWidth="1"/>
    <col min="12550" max="12550" width="19.140625" style="2" customWidth="1"/>
    <col min="12551" max="12551" width="17.5703125" style="2" customWidth="1"/>
    <col min="12552" max="12552" width="19.7109375" style="2" customWidth="1"/>
    <col min="12553" max="12553" width="18.7109375" style="2" customWidth="1"/>
    <col min="12554" max="12800" width="11.42578125" style="2"/>
    <col min="12801" max="12801" width="5.7109375" style="2" customWidth="1"/>
    <col min="12802" max="12802" width="35.5703125" style="2" customWidth="1"/>
    <col min="12803" max="12803" width="8.5703125" style="2" customWidth="1"/>
    <col min="12804" max="12804" width="15.28515625" style="2" customWidth="1"/>
    <col min="12805" max="12805" width="0" style="2" hidden="1" customWidth="1"/>
    <col min="12806" max="12806" width="19.140625" style="2" customWidth="1"/>
    <col min="12807" max="12807" width="17.5703125" style="2" customWidth="1"/>
    <col min="12808" max="12808" width="19.7109375" style="2" customWidth="1"/>
    <col min="12809" max="12809" width="18.7109375" style="2" customWidth="1"/>
    <col min="12810" max="13056" width="11.42578125" style="2"/>
    <col min="13057" max="13057" width="5.7109375" style="2" customWidth="1"/>
    <col min="13058" max="13058" width="35.5703125" style="2" customWidth="1"/>
    <col min="13059" max="13059" width="8.5703125" style="2" customWidth="1"/>
    <col min="13060" max="13060" width="15.28515625" style="2" customWidth="1"/>
    <col min="13061" max="13061" width="0" style="2" hidden="1" customWidth="1"/>
    <col min="13062" max="13062" width="19.140625" style="2" customWidth="1"/>
    <col min="13063" max="13063" width="17.5703125" style="2" customWidth="1"/>
    <col min="13064" max="13064" width="19.7109375" style="2" customWidth="1"/>
    <col min="13065" max="13065" width="18.7109375" style="2" customWidth="1"/>
    <col min="13066" max="13312" width="11.42578125" style="2"/>
    <col min="13313" max="13313" width="5.7109375" style="2" customWidth="1"/>
    <col min="13314" max="13314" width="35.5703125" style="2" customWidth="1"/>
    <col min="13315" max="13315" width="8.5703125" style="2" customWidth="1"/>
    <col min="13316" max="13316" width="15.28515625" style="2" customWidth="1"/>
    <col min="13317" max="13317" width="0" style="2" hidden="1" customWidth="1"/>
    <col min="13318" max="13318" width="19.140625" style="2" customWidth="1"/>
    <col min="13319" max="13319" width="17.5703125" style="2" customWidth="1"/>
    <col min="13320" max="13320" width="19.7109375" style="2" customWidth="1"/>
    <col min="13321" max="13321" width="18.7109375" style="2" customWidth="1"/>
    <col min="13322" max="13568" width="11.42578125" style="2"/>
    <col min="13569" max="13569" width="5.7109375" style="2" customWidth="1"/>
    <col min="13570" max="13570" width="35.5703125" style="2" customWidth="1"/>
    <col min="13571" max="13571" width="8.5703125" style="2" customWidth="1"/>
    <col min="13572" max="13572" width="15.28515625" style="2" customWidth="1"/>
    <col min="13573" max="13573" width="0" style="2" hidden="1" customWidth="1"/>
    <col min="13574" max="13574" width="19.140625" style="2" customWidth="1"/>
    <col min="13575" max="13575" width="17.5703125" style="2" customWidth="1"/>
    <col min="13576" max="13576" width="19.7109375" style="2" customWidth="1"/>
    <col min="13577" max="13577" width="18.7109375" style="2" customWidth="1"/>
    <col min="13578" max="13824" width="11.42578125" style="2"/>
    <col min="13825" max="13825" width="5.7109375" style="2" customWidth="1"/>
    <col min="13826" max="13826" width="35.5703125" style="2" customWidth="1"/>
    <col min="13827" max="13827" width="8.5703125" style="2" customWidth="1"/>
    <col min="13828" max="13828" width="15.28515625" style="2" customWidth="1"/>
    <col min="13829" max="13829" width="0" style="2" hidden="1" customWidth="1"/>
    <col min="13830" max="13830" width="19.140625" style="2" customWidth="1"/>
    <col min="13831" max="13831" width="17.5703125" style="2" customWidth="1"/>
    <col min="13832" max="13832" width="19.7109375" style="2" customWidth="1"/>
    <col min="13833" max="13833" width="18.7109375" style="2" customWidth="1"/>
    <col min="13834" max="14080" width="11.42578125" style="2"/>
    <col min="14081" max="14081" width="5.7109375" style="2" customWidth="1"/>
    <col min="14082" max="14082" width="35.5703125" style="2" customWidth="1"/>
    <col min="14083" max="14083" width="8.5703125" style="2" customWidth="1"/>
    <col min="14084" max="14084" width="15.28515625" style="2" customWidth="1"/>
    <col min="14085" max="14085" width="0" style="2" hidden="1" customWidth="1"/>
    <col min="14086" max="14086" width="19.140625" style="2" customWidth="1"/>
    <col min="14087" max="14087" width="17.5703125" style="2" customWidth="1"/>
    <col min="14088" max="14088" width="19.7109375" style="2" customWidth="1"/>
    <col min="14089" max="14089" width="18.7109375" style="2" customWidth="1"/>
    <col min="14090" max="14336" width="11.42578125" style="2"/>
    <col min="14337" max="14337" width="5.7109375" style="2" customWidth="1"/>
    <col min="14338" max="14338" width="35.5703125" style="2" customWidth="1"/>
    <col min="14339" max="14339" width="8.5703125" style="2" customWidth="1"/>
    <col min="14340" max="14340" width="15.28515625" style="2" customWidth="1"/>
    <col min="14341" max="14341" width="0" style="2" hidden="1" customWidth="1"/>
    <col min="14342" max="14342" width="19.140625" style="2" customWidth="1"/>
    <col min="14343" max="14343" width="17.5703125" style="2" customWidth="1"/>
    <col min="14344" max="14344" width="19.7109375" style="2" customWidth="1"/>
    <col min="14345" max="14345" width="18.7109375" style="2" customWidth="1"/>
    <col min="14346" max="14592" width="11.42578125" style="2"/>
    <col min="14593" max="14593" width="5.7109375" style="2" customWidth="1"/>
    <col min="14594" max="14594" width="35.5703125" style="2" customWidth="1"/>
    <col min="14595" max="14595" width="8.5703125" style="2" customWidth="1"/>
    <col min="14596" max="14596" width="15.28515625" style="2" customWidth="1"/>
    <col min="14597" max="14597" width="0" style="2" hidden="1" customWidth="1"/>
    <col min="14598" max="14598" width="19.140625" style="2" customWidth="1"/>
    <col min="14599" max="14599" width="17.5703125" style="2" customWidth="1"/>
    <col min="14600" max="14600" width="19.7109375" style="2" customWidth="1"/>
    <col min="14601" max="14601" width="18.7109375" style="2" customWidth="1"/>
    <col min="14602" max="14848" width="11.42578125" style="2"/>
    <col min="14849" max="14849" width="5.7109375" style="2" customWidth="1"/>
    <col min="14850" max="14850" width="35.5703125" style="2" customWidth="1"/>
    <col min="14851" max="14851" width="8.5703125" style="2" customWidth="1"/>
    <col min="14852" max="14852" width="15.28515625" style="2" customWidth="1"/>
    <col min="14853" max="14853" width="0" style="2" hidden="1" customWidth="1"/>
    <col min="14854" max="14854" width="19.140625" style="2" customWidth="1"/>
    <col min="14855" max="14855" width="17.5703125" style="2" customWidth="1"/>
    <col min="14856" max="14856" width="19.7109375" style="2" customWidth="1"/>
    <col min="14857" max="14857" width="18.7109375" style="2" customWidth="1"/>
    <col min="14858" max="15104" width="11.42578125" style="2"/>
    <col min="15105" max="15105" width="5.7109375" style="2" customWidth="1"/>
    <col min="15106" max="15106" width="35.5703125" style="2" customWidth="1"/>
    <col min="15107" max="15107" width="8.5703125" style="2" customWidth="1"/>
    <col min="15108" max="15108" width="15.28515625" style="2" customWidth="1"/>
    <col min="15109" max="15109" width="0" style="2" hidden="1" customWidth="1"/>
    <col min="15110" max="15110" width="19.140625" style="2" customWidth="1"/>
    <col min="15111" max="15111" width="17.5703125" style="2" customWidth="1"/>
    <col min="15112" max="15112" width="19.7109375" style="2" customWidth="1"/>
    <col min="15113" max="15113" width="18.7109375" style="2" customWidth="1"/>
    <col min="15114" max="15360" width="11.42578125" style="2"/>
    <col min="15361" max="15361" width="5.7109375" style="2" customWidth="1"/>
    <col min="15362" max="15362" width="35.5703125" style="2" customWidth="1"/>
    <col min="15363" max="15363" width="8.5703125" style="2" customWidth="1"/>
    <col min="15364" max="15364" width="15.28515625" style="2" customWidth="1"/>
    <col min="15365" max="15365" width="0" style="2" hidden="1" customWidth="1"/>
    <col min="15366" max="15366" width="19.140625" style="2" customWidth="1"/>
    <col min="15367" max="15367" width="17.5703125" style="2" customWidth="1"/>
    <col min="15368" max="15368" width="19.7109375" style="2" customWidth="1"/>
    <col min="15369" max="15369" width="18.7109375" style="2" customWidth="1"/>
    <col min="15370" max="15616" width="11.42578125" style="2"/>
    <col min="15617" max="15617" width="5.7109375" style="2" customWidth="1"/>
    <col min="15618" max="15618" width="35.5703125" style="2" customWidth="1"/>
    <col min="15619" max="15619" width="8.5703125" style="2" customWidth="1"/>
    <col min="15620" max="15620" width="15.28515625" style="2" customWidth="1"/>
    <col min="15621" max="15621" width="0" style="2" hidden="1" customWidth="1"/>
    <col min="15622" max="15622" width="19.140625" style="2" customWidth="1"/>
    <col min="15623" max="15623" width="17.5703125" style="2" customWidth="1"/>
    <col min="15624" max="15624" width="19.7109375" style="2" customWidth="1"/>
    <col min="15625" max="15625" width="18.7109375" style="2" customWidth="1"/>
    <col min="15626" max="15872" width="11.42578125" style="2"/>
    <col min="15873" max="15873" width="5.7109375" style="2" customWidth="1"/>
    <col min="15874" max="15874" width="35.5703125" style="2" customWidth="1"/>
    <col min="15875" max="15875" width="8.5703125" style="2" customWidth="1"/>
    <col min="15876" max="15876" width="15.28515625" style="2" customWidth="1"/>
    <col min="15877" max="15877" width="0" style="2" hidden="1" customWidth="1"/>
    <col min="15878" max="15878" width="19.140625" style="2" customWidth="1"/>
    <col min="15879" max="15879" width="17.5703125" style="2" customWidth="1"/>
    <col min="15880" max="15880" width="19.7109375" style="2" customWidth="1"/>
    <col min="15881" max="15881" width="18.7109375" style="2" customWidth="1"/>
    <col min="15882" max="16128" width="11.42578125" style="2"/>
    <col min="16129" max="16129" width="5.7109375" style="2" customWidth="1"/>
    <col min="16130" max="16130" width="35.5703125" style="2" customWidth="1"/>
    <col min="16131" max="16131" width="8.5703125" style="2" customWidth="1"/>
    <col min="16132" max="16132" width="15.28515625" style="2" customWidth="1"/>
    <col min="16133" max="16133" width="0" style="2" hidden="1" customWidth="1"/>
    <col min="16134" max="16134" width="19.140625" style="2" customWidth="1"/>
    <col min="16135" max="16135" width="17.5703125" style="2" customWidth="1"/>
    <col min="16136" max="16136" width="19.7109375" style="2" customWidth="1"/>
    <col min="16137" max="16137" width="18.7109375" style="2" customWidth="1"/>
    <col min="16138" max="16384" width="11.42578125" style="2"/>
  </cols>
  <sheetData>
    <row r="1" spans="1:10" ht="40.5" customHeight="1" x14ac:dyDescent="0.25">
      <c r="A1" s="158" t="str">
        <f>'[2]5.ANÁLISIS DE PRECIOS'!A1:L1</f>
        <v>OBRA: “ADOQUINADO CALLE G. MARQUEZ  Y JULIO CORTAZAR”</v>
      </c>
      <c r="B1" s="158"/>
      <c r="C1" s="158"/>
      <c r="D1" s="158"/>
      <c r="E1" s="158"/>
      <c r="F1" s="158"/>
      <c r="G1" s="158"/>
      <c r="H1" s="158"/>
      <c r="I1" s="158"/>
    </row>
    <row r="2" spans="1:10" ht="7.5" customHeight="1" x14ac:dyDescent="0.3">
      <c r="A2" s="86"/>
      <c r="B2" s="87"/>
      <c r="C2" s="88"/>
      <c r="E2" s="1"/>
      <c r="F2" s="1"/>
      <c r="G2" s="1"/>
      <c r="H2" s="1"/>
      <c r="I2" s="1"/>
    </row>
    <row r="3" spans="1:10" ht="17.25" x14ac:dyDescent="0.25">
      <c r="A3" s="159" t="str">
        <f>'[2]5.ANÁLISIS DE PRECIOS'!A2:L2</f>
        <v>(Cuneta H° A° 0, 80 mts de desarrollo con e= 0,15 m)</v>
      </c>
      <c r="B3" s="159"/>
      <c r="C3" s="159"/>
      <c r="D3" s="159"/>
      <c r="E3" s="159"/>
      <c r="F3" s="159"/>
      <c r="G3" s="159"/>
      <c r="H3" s="159"/>
      <c r="I3" s="159"/>
    </row>
    <row r="4" spans="1:10" ht="9.75" customHeight="1" x14ac:dyDescent="0.25">
      <c r="A4" s="90"/>
      <c r="B4" s="90"/>
      <c r="C4" s="90"/>
      <c r="D4" s="90"/>
      <c r="E4" s="90"/>
      <c r="F4" s="90"/>
      <c r="G4" s="90"/>
      <c r="H4" s="90"/>
      <c r="I4" s="90"/>
    </row>
    <row r="5" spans="1:10" ht="17.25" x14ac:dyDescent="0.25">
      <c r="A5" s="160" t="s">
        <v>27</v>
      </c>
      <c r="B5" s="160"/>
      <c r="C5" s="160"/>
      <c r="D5" s="160"/>
      <c r="E5" s="160"/>
      <c r="F5" s="160"/>
      <c r="G5" s="160"/>
      <c r="H5" s="160"/>
      <c r="I5" s="160"/>
    </row>
    <row r="6" spans="1:10" x14ac:dyDescent="0.25">
      <c r="A6" s="161" t="str">
        <f>+'[2]5.ANÁLISIS DE PRECIOS'!A5:G5</f>
        <v>MES BASE: enero 2025</v>
      </c>
      <c r="B6" s="161"/>
      <c r="C6" s="161"/>
      <c r="D6" s="161"/>
      <c r="E6" s="161"/>
      <c r="F6" s="161"/>
      <c r="G6" s="161"/>
      <c r="H6" s="161"/>
      <c r="I6" s="161"/>
    </row>
    <row r="7" spans="1:10" ht="12" customHeight="1" thickBot="1" x14ac:dyDescent="0.3"/>
    <row r="8" spans="1:10" ht="15" customHeight="1" x14ac:dyDescent="0.25">
      <c r="A8" s="162" t="s">
        <v>1</v>
      </c>
      <c r="B8" s="164" t="s">
        <v>2</v>
      </c>
      <c r="C8" s="166" t="s">
        <v>3</v>
      </c>
      <c r="D8" s="168" t="s">
        <v>13</v>
      </c>
      <c r="E8" s="91"/>
      <c r="F8" s="170" t="s">
        <v>28</v>
      </c>
      <c r="G8" s="171"/>
      <c r="H8" s="171"/>
      <c r="I8" s="172"/>
    </row>
    <row r="9" spans="1:10" ht="32.25" customHeight="1" thickBot="1" x14ac:dyDescent="0.3">
      <c r="A9" s="163"/>
      <c r="B9" s="165"/>
      <c r="C9" s="167"/>
      <c r="D9" s="169"/>
      <c r="E9" s="92">
        <v>0</v>
      </c>
      <c r="F9" s="93">
        <v>15</v>
      </c>
      <c r="G9" s="94">
        <v>30</v>
      </c>
      <c r="H9" s="94">
        <v>45</v>
      </c>
      <c r="I9" s="95">
        <v>60</v>
      </c>
    </row>
    <row r="10" spans="1:10" x14ac:dyDescent="0.25">
      <c r="A10" s="149" t="str">
        <f>'[2]2.CÓMPUTO Y PRESUPUESTO'!B10</f>
        <v>TAREAS PREVIAS</v>
      </c>
      <c r="B10" s="150"/>
      <c r="C10" s="150"/>
      <c r="D10" s="150"/>
      <c r="E10" s="150"/>
      <c r="F10" s="150"/>
      <c r="G10" s="150"/>
      <c r="H10" s="150"/>
      <c r="I10" s="150"/>
    </row>
    <row r="11" spans="1:10" x14ac:dyDescent="0.25">
      <c r="A11" s="96">
        <f>+'[2]2.CÓMPUTO Y PRESUPUESTO'!A11</f>
        <v>1</v>
      </c>
      <c r="B11" s="97" t="str">
        <f>'[2]2.CÓMPUTO Y PRESUPUESTO'!B11</f>
        <v>Limpieza, replanteo y topografía</v>
      </c>
      <c r="C11" s="98" t="s">
        <v>21</v>
      </c>
      <c r="D11" s="99">
        <f>'[2]2.CÓMPUTO Y PRESUPUESTO'!M11</f>
        <v>8.0963764876242437E-3</v>
      </c>
      <c r="E11" s="100"/>
      <c r="F11" s="101"/>
      <c r="G11" s="102"/>
      <c r="H11" s="102"/>
      <c r="I11" s="102"/>
      <c r="J11" s="103">
        <f>SUM(F11:I11)</f>
        <v>0</v>
      </c>
    </row>
    <row r="12" spans="1:10" x14ac:dyDescent="0.25">
      <c r="A12" s="104" t="str">
        <f>'[2]2.CÓMPUTO Y PRESUPUESTO'!B12</f>
        <v>MOVIMIENTO DE TIERRA</v>
      </c>
      <c r="B12" s="105"/>
      <c r="C12" s="105"/>
      <c r="D12" s="106"/>
      <c r="E12" s="105"/>
      <c r="F12" s="105"/>
      <c r="G12" s="105"/>
      <c r="H12" s="105"/>
      <c r="I12" s="105"/>
      <c r="J12" s="103"/>
    </row>
    <row r="13" spans="1:10" x14ac:dyDescent="0.25">
      <c r="A13" s="98">
        <f>+'[2]2.CÓMPUTO Y PRESUPUESTO'!A13</f>
        <v>2</v>
      </c>
      <c r="B13" s="107" t="str">
        <f>+'[2]2.CÓMPUTO Y PRESUPUESTO'!B13</f>
        <v>Apertura de caja e= 0,30 m</v>
      </c>
      <c r="C13" s="108" t="str">
        <f>+'[2]2.CÓMPUTO Y PRESUPUESTO'!C13</f>
        <v>m3</v>
      </c>
      <c r="D13" s="99">
        <f>'[2]2.CÓMPUTO Y PRESUPUESTO'!M13</f>
        <v>2.0117751036885501E-2</v>
      </c>
      <c r="E13" s="100"/>
      <c r="F13" s="101"/>
      <c r="G13" s="109"/>
      <c r="H13" s="109"/>
      <c r="I13" s="109"/>
      <c r="J13" s="103">
        <f>SUM(F13:I13)</f>
        <v>0</v>
      </c>
    </row>
    <row r="14" spans="1:10" ht="26.45" customHeight="1" x14ac:dyDescent="0.25">
      <c r="A14" s="98">
        <f>+'[2]2.CÓMPUTO Y PRESUPUESTO'!A14</f>
        <v>3</v>
      </c>
      <c r="B14" s="110" t="str">
        <f>+'[2]2.CÓMPUTO Y PRESUPUESTO'!B14</f>
        <v>Compactación y perfilado de la subrasante</v>
      </c>
      <c r="C14" s="108" t="str">
        <f>+'[2]2.CÓMPUTO Y PRESUPUESTO'!C14</f>
        <v>m2</v>
      </c>
      <c r="D14" s="99">
        <f>'[2]2.CÓMPUTO Y PRESUPUESTO'!M14</f>
        <v>1.1772730862074747E-2</v>
      </c>
      <c r="E14" s="100"/>
      <c r="F14" s="109"/>
      <c r="G14" s="109"/>
      <c r="H14" s="109"/>
      <c r="I14" s="109"/>
      <c r="J14" s="103">
        <f>SUM(F14:I14)</f>
        <v>0</v>
      </c>
    </row>
    <row r="15" spans="1:10" x14ac:dyDescent="0.25">
      <c r="A15" s="98">
        <f>+'[2]2.CÓMPUTO Y PRESUPUESTO'!A15</f>
        <v>4</v>
      </c>
      <c r="B15" s="110" t="str">
        <f>+'[2]2.CÓMPUTO Y PRESUPUESTO'!B15</f>
        <v>Construccion de base granular e= 0,15 m</v>
      </c>
      <c r="C15" s="108" t="str">
        <f>+'[2]2.CÓMPUTO Y PRESUPUESTO'!C15</f>
        <v>m3</v>
      </c>
      <c r="D15" s="99">
        <f>'[2]2.CÓMPUTO Y PRESUPUESTO'!M15</f>
        <v>3.3854838554262488E-2</v>
      </c>
      <c r="E15" s="100"/>
      <c r="F15" s="101"/>
      <c r="G15" s="109"/>
      <c r="H15" s="109"/>
      <c r="I15" s="109"/>
      <c r="J15" s="103">
        <f>SUM(F15:I15)</f>
        <v>0</v>
      </c>
    </row>
    <row r="16" spans="1:10" x14ac:dyDescent="0.25">
      <c r="A16" s="104" t="str">
        <f>'[2]2.CÓMPUTO Y PRESUPUESTO'!B16</f>
        <v xml:space="preserve">RED VIAL </v>
      </c>
      <c r="B16" s="105"/>
      <c r="C16" s="105"/>
      <c r="D16" s="106"/>
      <c r="E16" s="105"/>
      <c r="F16" s="105"/>
      <c r="G16" s="105"/>
      <c r="H16" s="105"/>
      <c r="I16" s="105"/>
      <c r="J16" s="103"/>
    </row>
    <row r="17" spans="1:10" x14ac:dyDescent="0.25">
      <c r="A17" s="98">
        <f>+'[2]2.CÓMPUTO Y PRESUPUESTO'!A17</f>
        <v>5</v>
      </c>
      <c r="B17" s="97" t="str">
        <f>+'[2]2.CÓMPUTO Y PRESUPUESTO'!B17</f>
        <v>Cuneta H° A° 0, 80 mts desarrollo con e= 0,15 m</v>
      </c>
      <c r="C17" s="98" t="str">
        <f>+'[2]2.CÓMPUTO Y PRESUPUESTO'!C17</f>
        <v>ml</v>
      </c>
      <c r="D17" s="111">
        <f>'[2]2.CÓMPUTO Y PRESUPUESTO'!M17</f>
        <v>0.20397584777757305</v>
      </c>
      <c r="E17" s="112"/>
      <c r="F17" s="101"/>
      <c r="G17" s="101"/>
      <c r="H17" s="101"/>
      <c r="I17" s="101"/>
      <c r="J17" s="103">
        <f>SUM(F17:I17)</f>
        <v>0</v>
      </c>
    </row>
    <row r="18" spans="1:10" x14ac:dyDescent="0.25">
      <c r="A18" s="98">
        <v>6</v>
      </c>
      <c r="B18" s="97" t="s">
        <v>29</v>
      </c>
      <c r="C18" s="98" t="s">
        <v>19</v>
      </c>
      <c r="D18" s="111">
        <f>'[2]2.CÓMPUTO Y PRESUPUESTO'!M18</f>
        <v>0</v>
      </c>
      <c r="E18" s="112"/>
      <c r="F18" s="101"/>
      <c r="G18" s="101"/>
      <c r="H18" s="101"/>
      <c r="I18" s="101"/>
      <c r="J18" s="103">
        <v>1</v>
      </c>
    </row>
    <row r="19" spans="1:10" x14ac:dyDescent="0.25">
      <c r="A19" s="98">
        <v>7</v>
      </c>
      <c r="B19" s="97" t="s">
        <v>30</v>
      </c>
      <c r="C19" s="98" t="s">
        <v>21</v>
      </c>
      <c r="D19" s="113">
        <f>'[2]2.CÓMPUTO Y PRESUPUESTO'!M19</f>
        <v>0.70814819658112504</v>
      </c>
      <c r="E19" s="112"/>
      <c r="F19" s="101"/>
      <c r="G19" s="101"/>
      <c r="H19" s="101"/>
      <c r="I19" s="101"/>
      <c r="J19" s="103">
        <v>1</v>
      </c>
    </row>
    <row r="20" spans="1:10" x14ac:dyDescent="0.25">
      <c r="A20" s="104" t="str">
        <f>'[2]2.CÓMPUTO Y PRESUPUESTO'!B20</f>
        <v>VARIOS</v>
      </c>
      <c r="B20" s="105"/>
      <c r="C20" s="105"/>
      <c r="D20" s="114"/>
      <c r="E20" s="105"/>
      <c r="F20" s="105"/>
      <c r="G20" s="105"/>
      <c r="H20" s="105"/>
      <c r="I20" s="105"/>
      <c r="J20" s="103"/>
    </row>
    <row r="21" spans="1:10" x14ac:dyDescent="0.25">
      <c r="A21" s="98">
        <f>'[2]2.CÓMPUTO Y PRESUPUESTO'!A21</f>
        <v>8</v>
      </c>
      <c r="B21" s="115" t="str">
        <f>'[2]2.CÓMPUTO Y PRESUPUESTO'!B21</f>
        <v>Toma de juntas</v>
      </c>
      <c r="C21" s="98">
        <f>'[2]2.CÓMPUTO Y PRESUPUESTO'!C21</f>
        <v>0</v>
      </c>
      <c r="D21" s="111">
        <f>'[2]2.CÓMPUTO Y PRESUPUESTO'!M21</f>
        <v>2.743757050901417E-4</v>
      </c>
      <c r="E21" s="116"/>
      <c r="F21" s="101"/>
      <c r="G21" s="101"/>
      <c r="H21" s="101"/>
      <c r="I21" s="101"/>
      <c r="J21" s="103">
        <f>SUM(F21:I21)</f>
        <v>0</v>
      </c>
    </row>
    <row r="22" spans="1:10" x14ac:dyDescent="0.25">
      <c r="A22" s="98">
        <f>'[2]2.CÓMPUTO Y PRESUPUESTO'!A22</f>
        <v>9</v>
      </c>
      <c r="B22" s="115" t="str">
        <f>'[2]2.CÓMPUTO Y PRESUPUESTO'!B22</f>
        <v>Cartel de obra</v>
      </c>
      <c r="C22" s="98" t="str">
        <f>'[2]2.CÓMPUTO Y PRESUPUESTO'!C22</f>
        <v>gl</v>
      </c>
      <c r="D22" s="111">
        <f>'[2]2.CÓMPUTO Y PRESUPUESTO'!M22</f>
        <v>3.0772100434322222E-3</v>
      </c>
      <c r="E22" s="116"/>
      <c r="F22" s="101"/>
      <c r="G22" s="101"/>
      <c r="H22" s="101"/>
      <c r="I22" s="101"/>
      <c r="J22" s="103">
        <f>SUM(F22:I22)</f>
        <v>0</v>
      </c>
    </row>
    <row r="23" spans="1:10" x14ac:dyDescent="0.25">
      <c r="A23" s="98">
        <f>'[2]2.CÓMPUTO Y PRESUPUESTO'!A23</f>
        <v>10</v>
      </c>
      <c r="B23" s="115" t="str">
        <f>'[2]2.CÓMPUTO Y PRESUPUESTO'!B23</f>
        <v>Limpieza final de obra</v>
      </c>
      <c r="C23" s="98" t="str">
        <f>'[2]2.CÓMPUTO Y PRESUPUESTO'!C23</f>
        <v>m2</v>
      </c>
      <c r="D23" s="111">
        <f>'[2]2.CÓMPUTO Y PRESUPUESTO'!M23</f>
        <v>1.0682672951932658E-2</v>
      </c>
      <c r="E23" s="116"/>
      <c r="F23" s="101"/>
      <c r="G23" s="101"/>
      <c r="H23" s="101"/>
      <c r="I23" s="101"/>
      <c r="J23" s="103">
        <f>SUM(F23:I23)</f>
        <v>0</v>
      </c>
    </row>
    <row r="24" spans="1:10" ht="16.5" thickBot="1" x14ac:dyDescent="0.3">
      <c r="B24" s="58"/>
      <c r="D24" s="117"/>
      <c r="J24" s="118"/>
    </row>
    <row r="25" spans="1:10" x14ac:dyDescent="0.25">
      <c r="A25" s="151" t="s">
        <v>31</v>
      </c>
      <c r="B25" s="152"/>
      <c r="C25" s="153"/>
      <c r="D25" s="119" t="s">
        <v>32</v>
      </c>
      <c r="E25" s="91"/>
      <c r="F25" s="120">
        <f>SUMPRODUCT($D$11:$D$23,F11:F23)</f>
        <v>0</v>
      </c>
      <c r="G25" s="120">
        <f>SUMPRODUCT($D$11:$D$23,G11:G23)</f>
        <v>0</v>
      </c>
      <c r="H25" s="120">
        <f>SUMPRODUCT($D$11:$D$23,H11:H23)</f>
        <v>0</v>
      </c>
      <c r="I25" s="120">
        <f>SUMPRODUCT($D$11:$D$23,I11:I23)</f>
        <v>0</v>
      </c>
      <c r="J25" s="121">
        <v>1</v>
      </c>
    </row>
    <row r="26" spans="1:10" ht="16.5" thickBot="1" x14ac:dyDescent="0.3">
      <c r="A26" s="154"/>
      <c r="B26" s="155"/>
      <c r="C26" s="156"/>
      <c r="D26" s="122" t="s">
        <v>33</v>
      </c>
      <c r="E26" s="92"/>
      <c r="F26" s="123">
        <f>+F25</f>
        <v>0</v>
      </c>
      <c r="G26" s="124">
        <f>+F26+G25</f>
        <v>0</v>
      </c>
      <c r="H26" s="123">
        <f>+G26+H25</f>
        <v>0</v>
      </c>
      <c r="I26" s="123">
        <f>+H26+I25</f>
        <v>0</v>
      </c>
    </row>
    <row r="27" spans="1:10" x14ac:dyDescent="0.25">
      <c r="A27" s="151" t="s">
        <v>34</v>
      </c>
      <c r="B27" s="152"/>
      <c r="C27" s="153"/>
      <c r="D27" s="119" t="s">
        <v>35</v>
      </c>
      <c r="E27" s="91"/>
      <c r="F27" s="125">
        <f>+F25*'[2]2.CÓMPUTO Y PRESUPUESTO'!$L$33</f>
        <v>0</v>
      </c>
      <c r="G27" s="126">
        <f>+G25*'[2]2.CÓMPUTO Y PRESUPUESTO'!$L$33</f>
        <v>0</v>
      </c>
      <c r="H27" s="127">
        <f>+H25*'[2]2.CÓMPUTO Y PRESUPUESTO'!$L$33</f>
        <v>0</v>
      </c>
      <c r="I27" s="126">
        <f>+I25*'[2]2.CÓMPUTO Y PRESUPUESTO'!$L$33</f>
        <v>0</v>
      </c>
    </row>
    <row r="28" spans="1:10" ht="16.5" thickBot="1" x14ac:dyDescent="0.3">
      <c r="A28" s="154"/>
      <c r="B28" s="155"/>
      <c r="C28" s="156"/>
      <c r="D28" s="122" t="s">
        <v>36</v>
      </c>
      <c r="E28" s="92">
        <v>0</v>
      </c>
      <c r="F28" s="128">
        <f>+F27</f>
        <v>0</v>
      </c>
      <c r="G28" s="129">
        <f>+G27+F28</f>
        <v>0</v>
      </c>
      <c r="H28" s="128">
        <f>+H27+G28</f>
        <v>0</v>
      </c>
      <c r="I28" s="130">
        <f>+I27+H28</f>
        <v>0</v>
      </c>
    </row>
    <row r="29" spans="1:10" ht="14.25" customHeight="1" x14ac:dyDescent="0.25">
      <c r="A29" s="131"/>
      <c r="B29" s="131"/>
      <c r="C29" s="131"/>
      <c r="F29" s="83"/>
      <c r="G29" s="83"/>
      <c r="H29" s="83"/>
      <c r="I29" s="132"/>
    </row>
    <row r="30" spans="1:10" hidden="1" x14ac:dyDescent="0.25">
      <c r="A30" s="131"/>
      <c r="B30" s="131"/>
      <c r="C30" s="131"/>
      <c r="F30" s="83"/>
      <c r="G30" s="83"/>
      <c r="H30" s="83"/>
      <c r="I30" s="132"/>
    </row>
    <row r="31" spans="1:10" hidden="1" x14ac:dyDescent="0.25">
      <c r="A31" s="131"/>
      <c r="B31" s="131"/>
      <c r="C31" s="131"/>
      <c r="F31" s="83"/>
      <c r="G31" s="83"/>
      <c r="H31" s="83"/>
      <c r="I31" s="132"/>
    </row>
    <row r="32" spans="1:10" x14ac:dyDescent="0.25">
      <c r="A32" s="131"/>
      <c r="B32" s="131"/>
      <c r="C32" s="131"/>
      <c r="F32" s="83"/>
      <c r="G32" s="83"/>
      <c r="H32" s="83"/>
      <c r="I32" s="132"/>
    </row>
    <row r="33" spans="1:9" ht="17.25" x14ac:dyDescent="0.25">
      <c r="A33" s="157" t="s">
        <v>37</v>
      </c>
      <c r="B33" s="157"/>
      <c r="C33" s="157"/>
      <c r="D33" s="157"/>
      <c r="E33" s="157"/>
      <c r="F33" s="157"/>
      <c r="G33" s="157"/>
      <c r="H33" s="157"/>
      <c r="I33" s="157"/>
    </row>
    <row r="34" spans="1:9" ht="17.25" x14ac:dyDescent="0.25">
      <c r="A34" s="133"/>
      <c r="B34" s="133"/>
      <c r="C34" s="133"/>
      <c r="D34" s="133"/>
      <c r="E34" s="133"/>
      <c r="F34" s="133"/>
      <c r="G34" s="133"/>
      <c r="H34" s="133"/>
      <c r="I34" s="133"/>
    </row>
    <row r="35" spans="1:9" ht="17.25" x14ac:dyDescent="0.25">
      <c r="A35" s="133"/>
      <c r="B35" s="133"/>
      <c r="C35" s="133"/>
      <c r="D35" s="133"/>
      <c r="E35" s="133"/>
      <c r="F35" s="133"/>
      <c r="G35" s="133"/>
      <c r="H35" s="133"/>
      <c r="I35" s="133"/>
    </row>
    <row r="36" spans="1:9" ht="17.25" x14ac:dyDescent="0.25">
      <c r="A36" s="133"/>
      <c r="B36" s="133"/>
      <c r="C36" s="133"/>
      <c r="D36" s="133"/>
      <c r="E36" s="133"/>
      <c r="F36" s="133"/>
      <c r="G36" s="133"/>
      <c r="H36" s="133"/>
      <c r="I36" s="133"/>
    </row>
    <row r="37" spans="1:9" ht="17.25" x14ac:dyDescent="0.25">
      <c r="A37" s="133"/>
      <c r="B37" s="133"/>
      <c r="C37" s="133"/>
      <c r="D37" s="133"/>
      <c r="E37" s="133"/>
      <c r="F37" s="133"/>
      <c r="G37" s="133"/>
      <c r="H37" s="133"/>
      <c r="I37" s="133"/>
    </row>
    <row r="38" spans="1:9" ht="17.25" x14ac:dyDescent="0.25">
      <c r="A38" s="133"/>
      <c r="B38" s="133"/>
      <c r="C38" s="133"/>
      <c r="D38" s="133"/>
      <c r="E38" s="133"/>
      <c r="F38" s="133"/>
      <c r="G38" s="133"/>
      <c r="H38" s="133"/>
      <c r="I38" s="133"/>
    </row>
    <row r="39" spans="1:9" ht="17.25" x14ac:dyDescent="0.25">
      <c r="A39" s="133"/>
      <c r="B39" s="133"/>
      <c r="C39" s="133"/>
      <c r="D39" s="133"/>
      <c r="E39" s="133"/>
      <c r="F39" s="133"/>
      <c r="G39" s="133"/>
      <c r="H39" s="133"/>
      <c r="I39" s="133"/>
    </row>
    <row r="40" spans="1:9" ht="17.25" x14ac:dyDescent="0.25">
      <c r="A40" s="133"/>
      <c r="B40" s="133"/>
      <c r="C40" s="133"/>
      <c r="D40" s="133"/>
      <c r="E40" s="133"/>
      <c r="F40" s="133"/>
      <c r="G40" s="133"/>
      <c r="H40" s="133"/>
      <c r="I40" s="133"/>
    </row>
    <row r="41" spans="1:9" ht="17.25" x14ac:dyDescent="0.25">
      <c r="A41" s="133"/>
      <c r="B41" s="133"/>
      <c r="C41" s="133"/>
      <c r="D41" s="133"/>
      <c r="E41" s="133"/>
      <c r="F41" s="133"/>
      <c r="G41" s="133"/>
      <c r="H41" s="133"/>
      <c r="I41" s="133"/>
    </row>
    <row r="42" spans="1:9" ht="17.25" x14ac:dyDescent="0.25">
      <c r="A42" s="133"/>
      <c r="B42" s="133"/>
      <c r="C42" s="133"/>
      <c r="D42" s="133"/>
      <c r="E42" s="133"/>
      <c r="F42" s="133"/>
      <c r="G42" s="133"/>
      <c r="H42" s="133"/>
      <c r="I42" s="133"/>
    </row>
    <row r="43" spans="1:9" ht="17.25" x14ac:dyDescent="0.25">
      <c r="A43" s="133"/>
      <c r="B43" s="133"/>
      <c r="C43" s="133"/>
      <c r="D43" s="133"/>
      <c r="E43" s="133"/>
      <c r="F43" s="133"/>
      <c r="G43" s="133"/>
      <c r="H43" s="133"/>
      <c r="I43" s="133"/>
    </row>
    <row r="44" spans="1:9" ht="17.25" x14ac:dyDescent="0.25">
      <c r="A44" s="133"/>
      <c r="B44" s="133"/>
      <c r="C44" s="133"/>
      <c r="D44" s="133"/>
      <c r="E44" s="133"/>
      <c r="F44" s="133"/>
      <c r="G44" s="133"/>
      <c r="H44" s="133"/>
      <c r="I44" s="133"/>
    </row>
    <row r="45" spans="1:9" ht="17.25" x14ac:dyDescent="0.25">
      <c r="A45" s="133"/>
      <c r="B45" s="133"/>
      <c r="C45" s="133"/>
      <c r="D45" s="133"/>
      <c r="E45" s="133"/>
      <c r="F45" s="133"/>
      <c r="G45" s="133"/>
      <c r="H45" s="133"/>
      <c r="I45" s="133"/>
    </row>
    <row r="46" spans="1:9" ht="17.25" x14ac:dyDescent="0.25">
      <c r="A46" s="133"/>
      <c r="B46" s="133"/>
      <c r="C46" s="133"/>
      <c r="D46" s="133"/>
      <c r="E46" s="133"/>
      <c r="F46" s="133"/>
      <c r="G46" s="133"/>
      <c r="H46" s="133"/>
      <c r="I46" s="133"/>
    </row>
    <row r="47" spans="1:9" ht="17.25" x14ac:dyDescent="0.25">
      <c r="A47" s="133"/>
      <c r="B47" s="133"/>
      <c r="C47" s="133"/>
      <c r="D47" s="133"/>
      <c r="E47" s="133"/>
      <c r="F47" s="133"/>
      <c r="G47" s="133"/>
      <c r="H47" s="133"/>
      <c r="I47" s="133"/>
    </row>
    <row r="48" spans="1:9" ht="17.25" x14ac:dyDescent="0.25">
      <c r="A48" s="133"/>
      <c r="B48" s="133"/>
      <c r="C48" s="133"/>
      <c r="D48" s="133"/>
      <c r="E48" s="133"/>
      <c r="F48" s="133"/>
      <c r="G48" s="133"/>
      <c r="H48" s="133"/>
      <c r="I48" s="133"/>
    </row>
    <row r="49" spans="1:9" ht="17.25" x14ac:dyDescent="0.25">
      <c r="A49" s="133"/>
      <c r="B49" s="133"/>
      <c r="C49" s="133"/>
      <c r="D49" s="133"/>
      <c r="E49" s="133"/>
      <c r="F49" s="133"/>
      <c r="G49" s="133"/>
      <c r="H49" s="133"/>
      <c r="I49" s="133"/>
    </row>
    <row r="50" spans="1:9" ht="17.25" x14ac:dyDescent="0.25">
      <c r="A50" s="133"/>
      <c r="B50" s="133"/>
      <c r="C50" s="133"/>
      <c r="D50" s="133"/>
      <c r="E50" s="133"/>
      <c r="F50" s="133"/>
      <c r="G50" s="133"/>
      <c r="H50" s="133"/>
      <c r="I50" s="133"/>
    </row>
    <row r="51" spans="1:9" ht="17.25" x14ac:dyDescent="0.25">
      <c r="A51" s="133"/>
      <c r="B51" s="133"/>
      <c r="C51" s="133"/>
      <c r="D51" s="133"/>
      <c r="E51" s="133"/>
      <c r="F51" s="133"/>
      <c r="G51" s="133"/>
      <c r="H51" s="133"/>
      <c r="I51" s="133"/>
    </row>
    <row r="52" spans="1:9" ht="17.25" x14ac:dyDescent="0.25">
      <c r="A52" s="133"/>
      <c r="B52" s="133"/>
      <c r="C52" s="133"/>
      <c r="D52" s="133"/>
      <c r="E52" s="133"/>
      <c r="F52" s="133"/>
      <c r="G52" s="133"/>
      <c r="H52" s="133"/>
      <c r="I52" s="133"/>
    </row>
    <row r="53" spans="1:9" ht="17.25" x14ac:dyDescent="0.25">
      <c r="A53" s="133"/>
      <c r="B53" s="133"/>
      <c r="C53" s="133"/>
      <c r="D53" s="133"/>
      <c r="E53" s="133"/>
      <c r="F53" s="133"/>
      <c r="G53" s="133"/>
      <c r="H53" s="133"/>
      <c r="I53" s="133"/>
    </row>
    <row r="54" spans="1:9" ht="17.25" x14ac:dyDescent="0.25">
      <c r="A54" s="133"/>
      <c r="B54" s="133"/>
      <c r="C54" s="133"/>
      <c r="D54" s="133"/>
      <c r="E54" s="133"/>
      <c r="F54" s="133"/>
      <c r="G54" s="133"/>
      <c r="H54" s="133"/>
      <c r="I54" s="133"/>
    </row>
    <row r="55" spans="1:9" ht="17.25" x14ac:dyDescent="0.25">
      <c r="A55" s="133"/>
      <c r="B55" s="133"/>
      <c r="C55" s="133"/>
      <c r="D55" s="133"/>
      <c r="E55" s="133"/>
      <c r="F55" s="133"/>
      <c r="G55" s="133"/>
      <c r="H55" s="133"/>
      <c r="I55" s="133"/>
    </row>
    <row r="56" spans="1:9" ht="17.25" x14ac:dyDescent="0.25">
      <c r="A56" s="133"/>
      <c r="B56" s="133"/>
      <c r="C56" s="133"/>
      <c r="D56" s="133"/>
      <c r="E56" s="133"/>
      <c r="F56" s="133"/>
      <c r="G56" s="133"/>
      <c r="H56" s="133"/>
      <c r="I56" s="133"/>
    </row>
    <row r="57" spans="1:9" ht="17.25" x14ac:dyDescent="0.25">
      <c r="A57" s="133"/>
      <c r="B57" s="133"/>
      <c r="C57" s="133"/>
      <c r="D57" s="133"/>
      <c r="E57" s="133"/>
      <c r="F57" s="133"/>
      <c r="G57" s="133"/>
      <c r="H57" s="133"/>
      <c r="I57" s="133"/>
    </row>
    <row r="58" spans="1:9" ht="5.25" customHeight="1" x14ac:dyDescent="0.25">
      <c r="A58" s="134"/>
      <c r="B58" s="135"/>
      <c r="C58" s="136"/>
      <c r="D58" s="134"/>
      <c r="E58" s="134"/>
      <c r="F58" s="134"/>
      <c r="G58" s="134"/>
      <c r="H58" s="134"/>
      <c r="I58" s="132"/>
    </row>
    <row r="59" spans="1:9" hidden="1" x14ac:dyDescent="0.25">
      <c r="A59" s="134"/>
      <c r="B59" s="137"/>
      <c r="C59" s="136"/>
      <c r="D59" s="134"/>
      <c r="E59" s="134"/>
      <c r="F59" s="134"/>
      <c r="G59" s="134"/>
      <c r="H59" s="134"/>
      <c r="I59" s="132"/>
    </row>
    <row r="60" spans="1:9" hidden="1" x14ac:dyDescent="0.25">
      <c r="A60" s="138"/>
      <c r="B60" s="138"/>
      <c r="C60" s="136"/>
      <c r="D60" s="135"/>
      <c r="E60" s="135"/>
      <c r="F60" s="135"/>
      <c r="G60" s="135"/>
      <c r="H60" s="135"/>
      <c r="I60" s="132"/>
    </row>
    <row r="61" spans="1:9" hidden="1" x14ac:dyDescent="0.25">
      <c r="A61" s="134"/>
      <c r="B61" s="137"/>
      <c r="C61" s="139"/>
      <c r="D61" s="140"/>
      <c r="E61" s="140"/>
      <c r="F61" s="140"/>
      <c r="G61" s="140"/>
      <c r="H61" s="140"/>
      <c r="I61" s="132"/>
    </row>
    <row r="62" spans="1:9" hidden="1" x14ac:dyDescent="0.25">
      <c r="A62" s="134"/>
      <c r="B62" s="137"/>
      <c r="C62" s="136"/>
      <c r="D62" s="134"/>
      <c r="E62" s="134"/>
      <c r="F62" s="134"/>
      <c r="G62" s="134"/>
      <c r="H62" s="134"/>
      <c r="I62" s="132"/>
    </row>
    <row r="63" spans="1:9" hidden="1" x14ac:dyDescent="0.25">
      <c r="A63" s="134"/>
      <c r="B63" s="137"/>
      <c r="C63" s="136"/>
      <c r="D63" s="134"/>
      <c r="E63" s="134"/>
      <c r="F63" s="134"/>
      <c r="G63" s="134"/>
      <c r="H63" s="134"/>
      <c r="I63" s="132"/>
    </row>
    <row r="64" spans="1:9" hidden="1" x14ac:dyDescent="0.25">
      <c r="A64" s="134"/>
      <c r="B64" s="137"/>
      <c r="C64" s="136"/>
      <c r="D64" s="134"/>
      <c r="E64" s="134"/>
      <c r="F64" s="134"/>
      <c r="G64" s="134"/>
      <c r="H64" s="134"/>
      <c r="I64" s="132"/>
    </row>
    <row r="65" spans="1:9" hidden="1" x14ac:dyDescent="0.25">
      <c r="A65" s="134"/>
      <c r="B65" s="137"/>
      <c r="C65" s="136"/>
      <c r="D65" s="134"/>
      <c r="E65" s="134"/>
      <c r="F65" s="134"/>
      <c r="G65" s="134"/>
      <c r="H65" s="134"/>
      <c r="I65" s="132"/>
    </row>
    <row r="66" spans="1:9" hidden="1" x14ac:dyDescent="0.25">
      <c r="A66" s="134"/>
      <c r="B66" s="135"/>
      <c r="C66" s="136"/>
      <c r="D66" s="134"/>
      <c r="E66" s="134"/>
      <c r="F66" s="134"/>
      <c r="G66" s="134"/>
      <c r="H66" s="134"/>
      <c r="I66" s="132"/>
    </row>
    <row r="67" spans="1:9" hidden="1" x14ac:dyDescent="0.25">
      <c r="A67" s="134"/>
      <c r="B67" s="135"/>
      <c r="C67" s="136"/>
      <c r="D67" s="134"/>
      <c r="E67" s="134"/>
      <c r="F67" s="134"/>
      <c r="G67" s="134"/>
      <c r="H67" s="134"/>
      <c r="I67" s="132"/>
    </row>
    <row r="68" spans="1:9" hidden="1" x14ac:dyDescent="0.25">
      <c r="A68" s="134"/>
      <c r="B68" s="135"/>
      <c r="C68" s="136"/>
      <c r="D68" s="134"/>
      <c r="E68" s="134"/>
      <c r="F68" s="134"/>
      <c r="G68" s="134"/>
      <c r="H68" s="134"/>
      <c r="I68" s="132"/>
    </row>
    <row r="69" spans="1:9" hidden="1" x14ac:dyDescent="0.25">
      <c r="A69" s="134"/>
      <c r="B69" s="135"/>
      <c r="C69" s="136"/>
      <c r="D69" s="134"/>
      <c r="E69" s="134"/>
      <c r="F69" s="134"/>
      <c r="G69" s="134"/>
      <c r="H69" s="134"/>
      <c r="I69" s="132"/>
    </row>
    <row r="70" spans="1:9" hidden="1" x14ac:dyDescent="0.25">
      <c r="A70" s="134"/>
      <c r="B70" s="135"/>
      <c r="C70" s="136"/>
      <c r="D70" s="134"/>
      <c r="E70" s="134"/>
      <c r="F70" s="134"/>
      <c r="G70" s="134"/>
      <c r="H70" s="134"/>
      <c r="I70" s="132"/>
    </row>
    <row r="71" spans="1:9" hidden="1" x14ac:dyDescent="0.25">
      <c r="A71" s="134"/>
      <c r="B71" s="135"/>
      <c r="C71" s="136"/>
      <c r="D71" s="134"/>
      <c r="E71" s="134"/>
      <c r="F71" s="134"/>
      <c r="G71" s="134"/>
      <c r="H71" s="134"/>
      <c r="I71" s="132"/>
    </row>
    <row r="72" spans="1:9" hidden="1" x14ac:dyDescent="0.25">
      <c r="A72" s="134"/>
      <c r="B72" s="135"/>
      <c r="C72" s="136"/>
      <c r="D72" s="134"/>
      <c r="E72" s="134"/>
      <c r="F72" s="134"/>
      <c r="G72" s="134"/>
      <c r="H72" s="134"/>
      <c r="I72" s="132"/>
    </row>
    <row r="73" spans="1:9" hidden="1" x14ac:dyDescent="0.25">
      <c r="A73" s="134"/>
      <c r="B73" s="135"/>
      <c r="C73" s="136"/>
      <c r="D73" s="134"/>
      <c r="E73" s="134"/>
      <c r="F73" s="134"/>
      <c r="G73" s="134"/>
      <c r="H73" s="134"/>
      <c r="I73" s="132"/>
    </row>
    <row r="74" spans="1:9" hidden="1" x14ac:dyDescent="0.25">
      <c r="A74" s="134"/>
      <c r="B74" s="135"/>
      <c r="C74" s="136"/>
      <c r="D74" s="134"/>
      <c r="E74" s="134"/>
      <c r="F74" s="134"/>
      <c r="G74" s="134"/>
      <c r="H74" s="134"/>
      <c r="I74" s="132"/>
    </row>
    <row r="75" spans="1:9" hidden="1" x14ac:dyDescent="0.25">
      <c r="A75" s="134"/>
      <c r="B75" s="135"/>
      <c r="C75" s="136"/>
      <c r="D75" s="134"/>
      <c r="E75" s="134"/>
      <c r="F75" s="134"/>
      <c r="G75" s="134"/>
      <c r="H75" s="134"/>
      <c r="I75" s="132"/>
    </row>
    <row r="76" spans="1:9" hidden="1" x14ac:dyDescent="0.25">
      <c r="A76" s="134"/>
      <c r="B76" s="135"/>
      <c r="C76" s="136"/>
      <c r="D76" s="134"/>
      <c r="E76" s="134"/>
      <c r="F76" s="134"/>
      <c r="G76" s="134"/>
      <c r="H76" s="134"/>
      <c r="I76" s="132"/>
    </row>
    <row r="77" spans="1:9" hidden="1" x14ac:dyDescent="0.25">
      <c r="A77" s="131"/>
      <c r="B77" s="131"/>
      <c r="C77" s="131"/>
      <c r="F77" s="83"/>
      <c r="G77" s="83"/>
      <c r="H77" s="83"/>
      <c r="I77" s="132"/>
    </row>
    <row r="78" spans="1:9" hidden="1" x14ac:dyDescent="0.25">
      <c r="A78" s="131"/>
      <c r="B78" s="131"/>
      <c r="C78" s="131"/>
      <c r="F78" s="83"/>
      <c r="G78" s="83"/>
      <c r="H78" s="83"/>
      <c r="I78" s="132"/>
    </row>
    <row r="79" spans="1:9" hidden="1" x14ac:dyDescent="0.25">
      <c r="A79" s="131"/>
      <c r="B79" s="131"/>
      <c r="C79" s="131"/>
      <c r="F79" s="83"/>
      <c r="G79" s="83"/>
      <c r="H79" s="83"/>
      <c r="I79" s="83"/>
    </row>
    <row r="80" spans="1:9" x14ac:dyDescent="0.25">
      <c r="B80" s="58"/>
    </row>
    <row r="81" spans="2:9" x14ac:dyDescent="0.25">
      <c r="B81" s="58"/>
      <c r="D81" s="141">
        <v>0</v>
      </c>
      <c r="F81" s="2">
        <v>30</v>
      </c>
      <c r="G81" s="2">
        <v>60</v>
      </c>
      <c r="H81" s="2">
        <v>90</v>
      </c>
      <c r="I81" s="2">
        <v>120</v>
      </c>
    </row>
    <row r="82" spans="2:9" x14ac:dyDescent="0.25">
      <c r="D82" s="142">
        <v>0</v>
      </c>
      <c r="F82" s="83">
        <f>F28</f>
        <v>0</v>
      </c>
      <c r="G82" s="83">
        <f>G28</f>
        <v>0</v>
      </c>
      <c r="H82" s="83">
        <f>H28</f>
        <v>0</v>
      </c>
      <c r="I82" s="83">
        <f>I28</f>
        <v>0</v>
      </c>
    </row>
  </sheetData>
  <mergeCells count="13">
    <mergeCell ref="A10:I10"/>
    <mergeCell ref="A25:C26"/>
    <mergeCell ref="A27:C28"/>
    <mergeCell ref="A33:I33"/>
    <mergeCell ref="A1:I1"/>
    <mergeCell ref="A3:I3"/>
    <mergeCell ref="A5:I5"/>
    <mergeCell ref="A6:I6"/>
    <mergeCell ref="A8:A9"/>
    <mergeCell ref="B8:B9"/>
    <mergeCell ref="C8:C9"/>
    <mergeCell ref="D8:D9"/>
    <mergeCell ref="F8:I8"/>
  </mergeCells>
  <conditionalFormatting sqref="F11:I11 F13:I15">
    <cfRule type="cellIs" dxfId="4" priority="6" stopIfTrue="1" operator="greaterThan">
      <formula>0</formula>
    </cfRule>
  </conditionalFormatting>
  <conditionalFormatting sqref="F21:I23">
    <cfRule type="cellIs" dxfId="3" priority="5" stopIfTrue="1" operator="greaterThan">
      <formula>0</formula>
    </cfRule>
  </conditionalFormatting>
  <conditionalFormatting sqref="F17:I18 H19:I19">
    <cfRule type="cellIs" dxfId="2" priority="4" stopIfTrue="1" operator="greaterThan">
      <formula>0</formula>
    </cfRule>
  </conditionalFormatting>
  <conditionalFormatting sqref="D19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{E1293B5F-3661-4255-8635-8E9B6FEA0EEE}</x14:id>
        </ext>
      </extLst>
    </cfRule>
  </conditionalFormatting>
  <conditionalFormatting sqref="F19">
    <cfRule type="cellIs" dxfId="1" priority="2" stopIfTrue="1" operator="greaterThan">
      <formula>0</formula>
    </cfRule>
  </conditionalFormatting>
  <conditionalFormatting sqref="G19">
    <cfRule type="cellIs" dxfId="0" priority="1" stopIfTrue="1" operator="greaterThan">
      <formula>0</formula>
    </cfRule>
  </conditionalFormatting>
  <printOptions horizontalCentered="1"/>
  <pageMargins left="0.9055118110236221" right="0.51181102362204722" top="0.74803149606299213" bottom="0.74803149606299213" header="0.31496062992125984" footer="0.31496062992125984"/>
  <pageSetup paperSize="9" orientation="landscape" r:id="rId1"/>
  <rowBreaks count="1" manualBreakCount="1">
    <brk id="79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1293B5F-3661-4255-8635-8E9B6FEA0EEE}">
            <x14:dataBar minLength="0" maxLength="100" negativeBarColorSameAsPositive="1" axisPosition="none">
              <x14:cfvo type="min"/>
              <x14:cfvo type="max"/>
            </x14:dataBar>
          </x14:cfRule>
          <xm:sqref>D19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A1:P36"/>
  <sheetViews>
    <sheetView topLeftCell="B37" zoomScale="110" zoomScaleNormal="110" zoomScaleSheetLayoutView="85" workbookViewId="0">
      <selection activeCell="B35" sqref="B35:L35"/>
    </sheetView>
  </sheetViews>
  <sheetFormatPr baseColWidth="10" defaultRowHeight="15.75" x14ac:dyDescent="0.25"/>
  <cols>
    <col min="1" max="1" width="5.7109375" style="1" customWidth="1"/>
    <col min="2" max="2" width="52.5703125" style="2" customWidth="1"/>
    <col min="3" max="3" width="9.28515625" style="1" customWidth="1"/>
    <col min="4" max="4" width="10.5703125" style="2" customWidth="1"/>
    <col min="5" max="5" width="12.7109375" style="2" customWidth="1"/>
    <col min="6" max="7" width="11.28515625" style="2" customWidth="1"/>
    <col min="8" max="8" width="18.7109375" style="2" bestFit="1" customWidth="1"/>
    <col min="9" max="9" width="17.28515625" style="2" customWidth="1"/>
    <col min="10" max="10" width="18.28515625" style="2" bestFit="1" customWidth="1"/>
    <col min="11" max="11" width="16.7109375" style="2" bestFit="1" customWidth="1"/>
    <col min="12" max="12" width="21" style="2" bestFit="1" customWidth="1"/>
    <col min="13" max="13" width="13.5703125" style="2" customWidth="1"/>
    <col min="14" max="14" width="19.28515625" style="2" bestFit="1" customWidth="1"/>
    <col min="15" max="15" width="20.5703125" style="2" customWidth="1"/>
    <col min="16" max="16" width="18.85546875" style="2" customWidth="1"/>
    <col min="17" max="256" width="11.42578125" style="2"/>
    <col min="257" max="257" width="5.7109375" style="2" customWidth="1"/>
    <col min="258" max="258" width="52.5703125" style="2" customWidth="1"/>
    <col min="259" max="259" width="9.28515625" style="2" customWidth="1"/>
    <col min="260" max="260" width="10.5703125" style="2" customWidth="1"/>
    <col min="261" max="261" width="12.7109375" style="2" customWidth="1"/>
    <col min="262" max="263" width="11.28515625" style="2" customWidth="1"/>
    <col min="264" max="264" width="18.7109375" style="2" bestFit="1" customWidth="1"/>
    <col min="265" max="265" width="17.28515625" style="2" customWidth="1"/>
    <col min="266" max="266" width="18.28515625" style="2" bestFit="1" customWidth="1"/>
    <col min="267" max="267" width="16.7109375" style="2" bestFit="1" customWidth="1"/>
    <col min="268" max="268" width="21" style="2" bestFit="1" customWidth="1"/>
    <col min="269" max="269" width="13.5703125" style="2" customWidth="1"/>
    <col min="270" max="270" width="19.28515625" style="2" bestFit="1" customWidth="1"/>
    <col min="271" max="271" width="20.5703125" style="2" customWidth="1"/>
    <col min="272" max="272" width="18.85546875" style="2" customWidth="1"/>
    <col min="273" max="512" width="11.42578125" style="2"/>
    <col min="513" max="513" width="5.7109375" style="2" customWidth="1"/>
    <col min="514" max="514" width="52.5703125" style="2" customWidth="1"/>
    <col min="515" max="515" width="9.28515625" style="2" customWidth="1"/>
    <col min="516" max="516" width="10.5703125" style="2" customWidth="1"/>
    <col min="517" max="517" width="12.7109375" style="2" customWidth="1"/>
    <col min="518" max="519" width="11.28515625" style="2" customWidth="1"/>
    <col min="520" max="520" width="18.7109375" style="2" bestFit="1" customWidth="1"/>
    <col min="521" max="521" width="17.28515625" style="2" customWidth="1"/>
    <col min="522" max="522" width="18.28515625" style="2" bestFit="1" customWidth="1"/>
    <col min="523" max="523" width="16.7109375" style="2" bestFit="1" customWidth="1"/>
    <col min="524" max="524" width="21" style="2" bestFit="1" customWidth="1"/>
    <col min="525" max="525" width="13.5703125" style="2" customWidth="1"/>
    <col min="526" max="526" width="19.28515625" style="2" bestFit="1" customWidth="1"/>
    <col min="527" max="527" width="20.5703125" style="2" customWidth="1"/>
    <col min="528" max="528" width="18.85546875" style="2" customWidth="1"/>
    <col min="529" max="768" width="11.42578125" style="2"/>
    <col min="769" max="769" width="5.7109375" style="2" customWidth="1"/>
    <col min="770" max="770" width="52.5703125" style="2" customWidth="1"/>
    <col min="771" max="771" width="9.28515625" style="2" customWidth="1"/>
    <col min="772" max="772" width="10.5703125" style="2" customWidth="1"/>
    <col min="773" max="773" width="12.7109375" style="2" customWidth="1"/>
    <col min="774" max="775" width="11.28515625" style="2" customWidth="1"/>
    <col min="776" max="776" width="18.7109375" style="2" bestFit="1" customWidth="1"/>
    <col min="777" max="777" width="17.28515625" style="2" customWidth="1"/>
    <col min="778" max="778" width="18.28515625" style="2" bestFit="1" customWidth="1"/>
    <col min="779" max="779" width="16.7109375" style="2" bestFit="1" customWidth="1"/>
    <col min="780" max="780" width="21" style="2" bestFit="1" customWidth="1"/>
    <col min="781" max="781" width="13.5703125" style="2" customWidth="1"/>
    <col min="782" max="782" width="19.28515625" style="2" bestFit="1" customWidth="1"/>
    <col min="783" max="783" width="20.5703125" style="2" customWidth="1"/>
    <col min="784" max="784" width="18.85546875" style="2" customWidth="1"/>
    <col min="785" max="1024" width="11.42578125" style="2"/>
    <col min="1025" max="1025" width="5.7109375" style="2" customWidth="1"/>
    <col min="1026" max="1026" width="52.5703125" style="2" customWidth="1"/>
    <col min="1027" max="1027" width="9.28515625" style="2" customWidth="1"/>
    <col min="1028" max="1028" width="10.5703125" style="2" customWidth="1"/>
    <col min="1029" max="1029" width="12.7109375" style="2" customWidth="1"/>
    <col min="1030" max="1031" width="11.28515625" style="2" customWidth="1"/>
    <col min="1032" max="1032" width="18.7109375" style="2" bestFit="1" customWidth="1"/>
    <col min="1033" max="1033" width="17.28515625" style="2" customWidth="1"/>
    <col min="1034" max="1034" width="18.28515625" style="2" bestFit="1" customWidth="1"/>
    <col min="1035" max="1035" width="16.7109375" style="2" bestFit="1" customWidth="1"/>
    <col min="1036" max="1036" width="21" style="2" bestFit="1" customWidth="1"/>
    <col min="1037" max="1037" width="13.5703125" style="2" customWidth="1"/>
    <col min="1038" max="1038" width="19.28515625" style="2" bestFit="1" customWidth="1"/>
    <col min="1039" max="1039" width="20.5703125" style="2" customWidth="1"/>
    <col min="1040" max="1040" width="18.85546875" style="2" customWidth="1"/>
    <col min="1041" max="1280" width="11.42578125" style="2"/>
    <col min="1281" max="1281" width="5.7109375" style="2" customWidth="1"/>
    <col min="1282" max="1282" width="52.5703125" style="2" customWidth="1"/>
    <col min="1283" max="1283" width="9.28515625" style="2" customWidth="1"/>
    <col min="1284" max="1284" width="10.5703125" style="2" customWidth="1"/>
    <col min="1285" max="1285" width="12.7109375" style="2" customWidth="1"/>
    <col min="1286" max="1287" width="11.28515625" style="2" customWidth="1"/>
    <col min="1288" max="1288" width="18.7109375" style="2" bestFit="1" customWidth="1"/>
    <col min="1289" max="1289" width="17.28515625" style="2" customWidth="1"/>
    <col min="1290" max="1290" width="18.28515625" style="2" bestFit="1" customWidth="1"/>
    <col min="1291" max="1291" width="16.7109375" style="2" bestFit="1" customWidth="1"/>
    <col min="1292" max="1292" width="21" style="2" bestFit="1" customWidth="1"/>
    <col min="1293" max="1293" width="13.5703125" style="2" customWidth="1"/>
    <col min="1294" max="1294" width="19.28515625" style="2" bestFit="1" customWidth="1"/>
    <col min="1295" max="1295" width="20.5703125" style="2" customWidth="1"/>
    <col min="1296" max="1296" width="18.85546875" style="2" customWidth="1"/>
    <col min="1297" max="1536" width="11.42578125" style="2"/>
    <col min="1537" max="1537" width="5.7109375" style="2" customWidth="1"/>
    <col min="1538" max="1538" width="52.5703125" style="2" customWidth="1"/>
    <col min="1539" max="1539" width="9.28515625" style="2" customWidth="1"/>
    <col min="1540" max="1540" width="10.5703125" style="2" customWidth="1"/>
    <col min="1541" max="1541" width="12.7109375" style="2" customWidth="1"/>
    <col min="1542" max="1543" width="11.28515625" style="2" customWidth="1"/>
    <col min="1544" max="1544" width="18.7109375" style="2" bestFit="1" customWidth="1"/>
    <col min="1545" max="1545" width="17.28515625" style="2" customWidth="1"/>
    <col min="1546" max="1546" width="18.28515625" style="2" bestFit="1" customWidth="1"/>
    <col min="1547" max="1547" width="16.7109375" style="2" bestFit="1" customWidth="1"/>
    <col min="1548" max="1548" width="21" style="2" bestFit="1" customWidth="1"/>
    <col min="1549" max="1549" width="13.5703125" style="2" customWidth="1"/>
    <col min="1550" max="1550" width="19.28515625" style="2" bestFit="1" customWidth="1"/>
    <col min="1551" max="1551" width="20.5703125" style="2" customWidth="1"/>
    <col min="1552" max="1552" width="18.85546875" style="2" customWidth="1"/>
    <col min="1553" max="1792" width="11.42578125" style="2"/>
    <col min="1793" max="1793" width="5.7109375" style="2" customWidth="1"/>
    <col min="1794" max="1794" width="52.5703125" style="2" customWidth="1"/>
    <col min="1795" max="1795" width="9.28515625" style="2" customWidth="1"/>
    <col min="1796" max="1796" width="10.5703125" style="2" customWidth="1"/>
    <col min="1797" max="1797" width="12.7109375" style="2" customWidth="1"/>
    <col min="1798" max="1799" width="11.28515625" style="2" customWidth="1"/>
    <col min="1800" max="1800" width="18.7109375" style="2" bestFit="1" customWidth="1"/>
    <col min="1801" max="1801" width="17.28515625" style="2" customWidth="1"/>
    <col min="1802" max="1802" width="18.28515625" style="2" bestFit="1" customWidth="1"/>
    <col min="1803" max="1803" width="16.7109375" style="2" bestFit="1" customWidth="1"/>
    <col min="1804" max="1804" width="21" style="2" bestFit="1" customWidth="1"/>
    <col min="1805" max="1805" width="13.5703125" style="2" customWidth="1"/>
    <col min="1806" max="1806" width="19.28515625" style="2" bestFit="1" customWidth="1"/>
    <col min="1807" max="1807" width="20.5703125" style="2" customWidth="1"/>
    <col min="1808" max="1808" width="18.85546875" style="2" customWidth="1"/>
    <col min="1809" max="2048" width="11.42578125" style="2"/>
    <col min="2049" max="2049" width="5.7109375" style="2" customWidth="1"/>
    <col min="2050" max="2050" width="52.5703125" style="2" customWidth="1"/>
    <col min="2051" max="2051" width="9.28515625" style="2" customWidth="1"/>
    <col min="2052" max="2052" width="10.5703125" style="2" customWidth="1"/>
    <col min="2053" max="2053" width="12.7109375" style="2" customWidth="1"/>
    <col min="2054" max="2055" width="11.28515625" style="2" customWidth="1"/>
    <col min="2056" max="2056" width="18.7109375" style="2" bestFit="1" customWidth="1"/>
    <col min="2057" max="2057" width="17.28515625" style="2" customWidth="1"/>
    <col min="2058" max="2058" width="18.28515625" style="2" bestFit="1" customWidth="1"/>
    <col min="2059" max="2059" width="16.7109375" style="2" bestFit="1" customWidth="1"/>
    <col min="2060" max="2060" width="21" style="2" bestFit="1" customWidth="1"/>
    <col min="2061" max="2061" width="13.5703125" style="2" customWidth="1"/>
    <col min="2062" max="2062" width="19.28515625" style="2" bestFit="1" customWidth="1"/>
    <col min="2063" max="2063" width="20.5703125" style="2" customWidth="1"/>
    <col min="2064" max="2064" width="18.85546875" style="2" customWidth="1"/>
    <col min="2065" max="2304" width="11.42578125" style="2"/>
    <col min="2305" max="2305" width="5.7109375" style="2" customWidth="1"/>
    <col min="2306" max="2306" width="52.5703125" style="2" customWidth="1"/>
    <col min="2307" max="2307" width="9.28515625" style="2" customWidth="1"/>
    <col min="2308" max="2308" width="10.5703125" style="2" customWidth="1"/>
    <col min="2309" max="2309" width="12.7109375" style="2" customWidth="1"/>
    <col min="2310" max="2311" width="11.28515625" style="2" customWidth="1"/>
    <col min="2312" max="2312" width="18.7109375" style="2" bestFit="1" customWidth="1"/>
    <col min="2313" max="2313" width="17.28515625" style="2" customWidth="1"/>
    <col min="2314" max="2314" width="18.28515625" style="2" bestFit="1" customWidth="1"/>
    <col min="2315" max="2315" width="16.7109375" style="2" bestFit="1" customWidth="1"/>
    <col min="2316" max="2316" width="21" style="2" bestFit="1" customWidth="1"/>
    <col min="2317" max="2317" width="13.5703125" style="2" customWidth="1"/>
    <col min="2318" max="2318" width="19.28515625" style="2" bestFit="1" customWidth="1"/>
    <col min="2319" max="2319" width="20.5703125" style="2" customWidth="1"/>
    <col min="2320" max="2320" width="18.85546875" style="2" customWidth="1"/>
    <col min="2321" max="2560" width="11.42578125" style="2"/>
    <col min="2561" max="2561" width="5.7109375" style="2" customWidth="1"/>
    <col min="2562" max="2562" width="52.5703125" style="2" customWidth="1"/>
    <col min="2563" max="2563" width="9.28515625" style="2" customWidth="1"/>
    <col min="2564" max="2564" width="10.5703125" style="2" customWidth="1"/>
    <col min="2565" max="2565" width="12.7109375" style="2" customWidth="1"/>
    <col min="2566" max="2567" width="11.28515625" style="2" customWidth="1"/>
    <col min="2568" max="2568" width="18.7109375" style="2" bestFit="1" customWidth="1"/>
    <col min="2569" max="2569" width="17.28515625" style="2" customWidth="1"/>
    <col min="2570" max="2570" width="18.28515625" style="2" bestFit="1" customWidth="1"/>
    <col min="2571" max="2571" width="16.7109375" style="2" bestFit="1" customWidth="1"/>
    <col min="2572" max="2572" width="21" style="2" bestFit="1" customWidth="1"/>
    <col min="2573" max="2573" width="13.5703125" style="2" customWidth="1"/>
    <col min="2574" max="2574" width="19.28515625" style="2" bestFit="1" customWidth="1"/>
    <col min="2575" max="2575" width="20.5703125" style="2" customWidth="1"/>
    <col min="2576" max="2576" width="18.85546875" style="2" customWidth="1"/>
    <col min="2577" max="2816" width="11.42578125" style="2"/>
    <col min="2817" max="2817" width="5.7109375" style="2" customWidth="1"/>
    <col min="2818" max="2818" width="52.5703125" style="2" customWidth="1"/>
    <col min="2819" max="2819" width="9.28515625" style="2" customWidth="1"/>
    <col min="2820" max="2820" width="10.5703125" style="2" customWidth="1"/>
    <col min="2821" max="2821" width="12.7109375" style="2" customWidth="1"/>
    <col min="2822" max="2823" width="11.28515625" style="2" customWidth="1"/>
    <col min="2824" max="2824" width="18.7109375" style="2" bestFit="1" customWidth="1"/>
    <col min="2825" max="2825" width="17.28515625" style="2" customWidth="1"/>
    <col min="2826" max="2826" width="18.28515625" style="2" bestFit="1" customWidth="1"/>
    <col min="2827" max="2827" width="16.7109375" style="2" bestFit="1" customWidth="1"/>
    <col min="2828" max="2828" width="21" style="2" bestFit="1" customWidth="1"/>
    <col min="2829" max="2829" width="13.5703125" style="2" customWidth="1"/>
    <col min="2830" max="2830" width="19.28515625" style="2" bestFit="1" customWidth="1"/>
    <col min="2831" max="2831" width="20.5703125" style="2" customWidth="1"/>
    <col min="2832" max="2832" width="18.85546875" style="2" customWidth="1"/>
    <col min="2833" max="3072" width="11.42578125" style="2"/>
    <col min="3073" max="3073" width="5.7109375" style="2" customWidth="1"/>
    <col min="3074" max="3074" width="52.5703125" style="2" customWidth="1"/>
    <col min="3075" max="3075" width="9.28515625" style="2" customWidth="1"/>
    <col min="3076" max="3076" width="10.5703125" style="2" customWidth="1"/>
    <col min="3077" max="3077" width="12.7109375" style="2" customWidth="1"/>
    <col min="3078" max="3079" width="11.28515625" style="2" customWidth="1"/>
    <col min="3080" max="3080" width="18.7109375" style="2" bestFit="1" customWidth="1"/>
    <col min="3081" max="3081" width="17.28515625" style="2" customWidth="1"/>
    <col min="3082" max="3082" width="18.28515625" style="2" bestFit="1" customWidth="1"/>
    <col min="3083" max="3083" width="16.7109375" style="2" bestFit="1" customWidth="1"/>
    <col min="3084" max="3084" width="21" style="2" bestFit="1" customWidth="1"/>
    <col min="3085" max="3085" width="13.5703125" style="2" customWidth="1"/>
    <col min="3086" max="3086" width="19.28515625" style="2" bestFit="1" customWidth="1"/>
    <col min="3087" max="3087" width="20.5703125" style="2" customWidth="1"/>
    <col min="3088" max="3088" width="18.85546875" style="2" customWidth="1"/>
    <col min="3089" max="3328" width="11.42578125" style="2"/>
    <col min="3329" max="3329" width="5.7109375" style="2" customWidth="1"/>
    <col min="3330" max="3330" width="52.5703125" style="2" customWidth="1"/>
    <col min="3331" max="3331" width="9.28515625" style="2" customWidth="1"/>
    <col min="3332" max="3332" width="10.5703125" style="2" customWidth="1"/>
    <col min="3333" max="3333" width="12.7109375" style="2" customWidth="1"/>
    <col min="3334" max="3335" width="11.28515625" style="2" customWidth="1"/>
    <col min="3336" max="3336" width="18.7109375" style="2" bestFit="1" customWidth="1"/>
    <col min="3337" max="3337" width="17.28515625" style="2" customWidth="1"/>
    <col min="3338" max="3338" width="18.28515625" style="2" bestFit="1" customWidth="1"/>
    <col min="3339" max="3339" width="16.7109375" style="2" bestFit="1" customWidth="1"/>
    <col min="3340" max="3340" width="21" style="2" bestFit="1" customWidth="1"/>
    <col min="3341" max="3341" width="13.5703125" style="2" customWidth="1"/>
    <col min="3342" max="3342" width="19.28515625" style="2" bestFit="1" customWidth="1"/>
    <col min="3343" max="3343" width="20.5703125" style="2" customWidth="1"/>
    <col min="3344" max="3344" width="18.85546875" style="2" customWidth="1"/>
    <col min="3345" max="3584" width="11.42578125" style="2"/>
    <col min="3585" max="3585" width="5.7109375" style="2" customWidth="1"/>
    <col min="3586" max="3586" width="52.5703125" style="2" customWidth="1"/>
    <col min="3587" max="3587" width="9.28515625" style="2" customWidth="1"/>
    <col min="3588" max="3588" width="10.5703125" style="2" customWidth="1"/>
    <col min="3589" max="3589" width="12.7109375" style="2" customWidth="1"/>
    <col min="3590" max="3591" width="11.28515625" style="2" customWidth="1"/>
    <col min="3592" max="3592" width="18.7109375" style="2" bestFit="1" customWidth="1"/>
    <col min="3593" max="3593" width="17.28515625" style="2" customWidth="1"/>
    <col min="3594" max="3594" width="18.28515625" style="2" bestFit="1" customWidth="1"/>
    <col min="3595" max="3595" width="16.7109375" style="2" bestFit="1" customWidth="1"/>
    <col min="3596" max="3596" width="21" style="2" bestFit="1" customWidth="1"/>
    <col min="3597" max="3597" width="13.5703125" style="2" customWidth="1"/>
    <col min="3598" max="3598" width="19.28515625" style="2" bestFit="1" customWidth="1"/>
    <col min="3599" max="3599" width="20.5703125" style="2" customWidth="1"/>
    <col min="3600" max="3600" width="18.85546875" style="2" customWidth="1"/>
    <col min="3601" max="3840" width="11.42578125" style="2"/>
    <col min="3841" max="3841" width="5.7109375" style="2" customWidth="1"/>
    <col min="3842" max="3842" width="52.5703125" style="2" customWidth="1"/>
    <col min="3843" max="3843" width="9.28515625" style="2" customWidth="1"/>
    <col min="3844" max="3844" width="10.5703125" style="2" customWidth="1"/>
    <col min="3845" max="3845" width="12.7109375" style="2" customWidth="1"/>
    <col min="3846" max="3847" width="11.28515625" style="2" customWidth="1"/>
    <col min="3848" max="3848" width="18.7109375" style="2" bestFit="1" customWidth="1"/>
    <col min="3849" max="3849" width="17.28515625" style="2" customWidth="1"/>
    <col min="3850" max="3850" width="18.28515625" style="2" bestFit="1" customWidth="1"/>
    <col min="3851" max="3851" width="16.7109375" style="2" bestFit="1" customWidth="1"/>
    <col min="3852" max="3852" width="21" style="2" bestFit="1" customWidth="1"/>
    <col min="3853" max="3853" width="13.5703125" style="2" customWidth="1"/>
    <col min="3854" max="3854" width="19.28515625" style="2" bestFit="1" customWidth="1"/>
    <col min="3855" max="3855" width="20.5703125" style="2" customWidth="1"/>
    <col min="3856" max="3856" width="18.85546875" style="2" customWidth="1"/>
    <col min="3857" max="4096" width="11.42578125" style="2"/>
    <col min="4097" max="4097" width="5.7109375" style="2" customWidth="1"/>
    <col min="4098" max="4098" width="52.5703125" style="2" customWidth="1"/>
    <col min="4099" max="4099" width="9.28515625" style="2" customWidth="1"/>
    <col min="4100" max="4100" width="10.5703125" style="2" customWidth="1"/>
    <col min="4101" max="4101" width="12.7109375" style="2" customWidth="1"/>
    <col min="4102" max="4103" width="11.28515625" style="2" customWidth="1"/>
    <col min="4104" max="4104" width="18.7109375" style="2" bestFit="1" customWidth="1"/>
    <col min="4105" max="4105" width="17.28515625" style="2" customWidth="1"/>
    <col min="4106" max="4106" width="18.28515625" style="2" bestFit="1" customWidth="1"/>
    <col min="4107" max="4107" width="16.7109375" style="2" bestFit="1" customWidth="1"/>
    <col min="4108" max="4108" width="21" style="2" bestFit="1" customWidth="1"/>
    <col min="4109" max="4109" width="13.5703125" style="2" customWidth="1"/>
    <col min="4110" max="4110" width="19.28515625" style="2" bestFit="1" customWidth="1"/>
    <col min="4111" max="4111" width="20.5703125" style="2" customWidth="1"/>
    <col min="4112" max="4112" width="18.85546875" style="2" customWidth="1"/>
    <col min="4113" max="4352" width="11.42578125" style="2"/>
    <col min="4353" max="4353" width="5.7109375" style="2" customWidth="1"/>
    <col min="4354" max="4354" width="52.5703125" style="2" customWidth="1"/>
    <col min="4355" max="4355" width="9.28515625" style="2" customWidth="1"/>
    <col min="4356" max="4356" width="10.5703125" style="2" customWidth="1"/>
    <col min="4357" max="4357" width="12.7109375" style="2" customWidth="1"/>
    <col min="4358" max="4359" width="11.28515625" style="2" customWidth="1"/>
    <col min="4360" max="4360" width="18.7109375" style="2" bestFit="1" customWidth="1"/>
    <col min="4361" max="4361" width="17.28515625" style="2" customWidth="1"/>
    <col min="4362" max="4362" width="18.28515625" style="2" bestFit="1" customWidth="1"/>
    <col min="4363" max="4363" width="16.7109375" style="2" bestFit="1" customWidth="1"/>
    <col min="4364" max="4364" width="21" style="2" bestFit="1" customWidth="1"/>
    <col min="4365" max="4365" width="13.5703125" style="2" customWidth="1"/>
    <col min="4366" max="4366" width="19.28515625" style="2" bestFit="1" customWidth="1"/>
    <col min="4367" max="4367" width="20.5703125" style="2" customWidth="1"/>
    <col min="4368" max="4368" width="18.85546875" style="2" customWidth="1"/>
    <col min="4369" max="4608" width="11.42578125" style="2"/>
    <col min="4609" max="4609" width="5.7109375" style="2" customWidth="1"/>
    <col min="4610" max="4610" width="52.5703125" style="2" customWidth="1"/>
    <col min="4611" max="4611" width="9.28515625" style="2" customWidth="1"/>
    <col min="4612" max="4612" width="10.5703125" style="2" customWidth="1"/>
    <col min="4613" max="4613" width="12.7109375" style="2" customWidth="1"/>
    <col min="4614" max="4615" width="11.28515625" style="2" customWidth="1"/>
    <col min="4616" max="4616" width="18.7109375" style="2" bestFit="1" customWidth="1"/>
    <col min="4617" max="4617" width="17.28515625" style="2" customWidth="1"/>
    <col min="4618" max="4618" width="18.28515625" style="2" bestFit="1" customWidth="1"/>
    <col min="4619" max="4619" width="16.7109375" style="2" bestFit="1" customWidth="1"/>
    <col min="4620" max="4620" width="21" style="2" bestFit="1" customWidth="1"/>
    <col min="4621" max="4621" width="13.5703125" style="2" customWidth="1"/>
    <col min="4622" max="4622" width="19.28515625" style="2" bestFit="1" customWidth="1"/>
    <col min="4623" max="4623" width="20.5703125" style="2" customWidth="1"/>
    <col min="4624" max="4624" width="18.85546875" style="2" customWidth="1"/>
    <col min="4625" max="4864" width="11.42578125" style="2"/>
    <col min="4865" max="4865" width="5.7109375" style="2" customWidth="1"/>
    <col min="4866" max="4866" width="52.5703125" style="2" customWidth="1"/>
    <col min="4867" max="4867" width="9.28515625" style="2" customWidth="1"/>
    <col min="4868" max="4868" width="10.5703125" style="2" customWidth="1"/>
    <col min="4869" max="4869" width="12.7109375" style="2" customWidth="1"/>
    <col min="4870" max="4871" width="11.28515625" style="2" customWidth="1"/>
    <col min="4872" max="4872" width="18.7109375" style="2" bestFit="1" customWidth="1"/>
    <col min="4873" max="4873" width="17.28515625" style="2" customWidth="1"/>
    <col min="4874" max="4874" width="18.28515625" style="2" bestFit="1" customWidth="1"/>
    <col min="4875" max="4875" width="16.7109375" style="2" bestFit="1" customWidth="1"/>
    <col min="4876" max="4876" width="21" style="2" bestFit="1" customWidth="1"/>
    <col min="4877" max="4877" width="13.5703125" style="2" customWidth="1"/>
    <col min="4878" max="4878" width="19.28515625" style="2" bestFit="1" customWidth="1"/>
    <col min="4879" max="4879" width="20.5703125" style="2" customWidth="1"/>
    <col min="4880" max="4880" width="18.85546875" style="2" customWidth="1"/>
    <col min="4881" max="5120" width="11.42578125" style="2"/>
    <col min="5121" max="5121" width="5.7109375" style="2" customWidth="1"/>
    <col min="5122" max="5122" width="52.5703125" style="2" customWidth="1"/>
    <col min="5123" max="5123" width="9.28515625" style="2" customWidth="1"/>
    <col min="5124" max="5124" width="10.5703125" style="2" customWidth="1"/>
    <col min="5125" max="5125" width="12.7109375" style="2" customWidth="1"/>
    <col min="5126" max="5127" width="11.28515625" style="2" customWidth="1"/>
    <col min="5128" max="5128" width="18.7109375" style="2" bestFit="1" customWidth="1"/>
    <col min="5129" max="5129" width="17.28515625" style="2" customWidth="1"/>
    <col min="5130" max="5130" width="18.28515625" style="2" bestFit="1" customWidth="1"/>
    <col min="5131" max="5131" width="16.7109375" style="2" bestFit="1" customWidth="1"/>
    <col min="5132" max="5132" width="21" style="2" bestFit="1" customWidth="1"/>
    <col min="5133" max="5133" width="13.5703125" style="2" customWidth="1"/>
    <col min="5134" max="5134" width="19.28515625" style="2" bestFit="1" customWidth="1"/>
    <col min="5135" max="5135" width="20.5703125" style="2" customWidth="1"/>
    <col min="5136" max="5136" width="18.85546875" style="2" customWidth="1"/>
    <col min="5137" max="5376" width="11.42578125" style="2"/>
    <col min="5377" max="5377" width="5.7109375" style="2" customWidth="1"/>
    <col min="5378" max="5378" width="52.5703125" style="2" customWidth="1"/>
    <col min="5379" max="5379" width="9.28515625" style="2" customWidth="1"/>
    <col min="5380" max="5380" width="10.5703125" style="2" customWidth="1"/>
    <col min="5381" max="5381" width="12.7109375" style="2" customWidth="1"/>
    <col min="5382" max="5383" width="11.28515625" style="2" customWidth="1"/>
    <col min="5384" max="5384" width="18.7109375" style="2" bestFit="1" customWidth="1"/>
    <col min="5385" max="5385" width="17.28515625" style="2" customWidth="1"/>
    <col min="5386" max="5386" width="18.28515625" style="2" bestFit="1" customWidth="1"/>
    <col min="5387" max="5387" width="16.7109375" style="2" bestFit="1" customWidth="1"/>
    <col min="5388" max="5388" width="21" style="2" bestFit="1" customWidth="1"/>
    <col min="5389" max="5389" width="13.5703125" style="2" customWidth="1"/>
    <col min="5390" max="5390" width="19.28515625" style="2" bestFit="1" customWidth="1"/>
    <col min="5391" max="5391" width="20.5703125" style="2" customWidth="1"/>
    <col min="5392" max="5392" width="18.85546875" style="2" customWidth="1"/>
    <col min="5393" max="5632" width="11.42578125" style="2"/>
    <col min="5633" max="5633" width="5.7109375" style="2" customWidth="1"/>
    <col min="5634" max="5634" width="52.5703125" style="2" customWidth="1"/>
    <col min="5635" max="5635" width="9.28515625" style="2" customWidth="1"/>
    <col min="5636" max="5636" width="10.5703125" style="2" customWidth="1"/>
    <col min="5637" max="5637" width="12.7109375" style="2" customWidth="1"/>
    <col min="5638" max="5639" width="11.28515625" style="2" customWidth="1"/>
    <col min="5640" max="5640" width="18.7109375" style="2" bestFit="1" customWidth="1"/>
    <col min="5641" max="5641" width="17.28515625" style="2" customWidth="1"/>
    <col min="5642" max="5642" width="18.28515625" style="2" bestFit="1" customWidth="1"/>
    <col min="5643" max="5643" width="16.7109375" style="2" bestFit="1" customWidth="1"/>
    <col min="5644" max="5644" width="21" style="2" bestFit="1" customWidth="1"/>
    <col min="5645" max="5645" width="13.5703125" style="2" customWidth="1"/>
    <col min="5646" max="5646" width="19.28515625" style="2" bestFit="1" customWidth="1"/>
    <col min="5647" max="5647" width="20.5703125" style="2" customWidth="1"/>
    <col min="5648" max="5648" width="18.85546875" style="2" customWidth="1"/>
    <col min="5649" max="5888" width="11.42578125" style="2"/>
    <col min="5889" max="5889" width="5.7109375" style="2" customWidth="1"/>
    <col min="5890" max="5890" width="52.5703125" style="2" customWidth="1"/>
    <col min="5891" max="5891" width="9.28515625" style="2" customWidth="1"/>
    <col min="5892" max="5892" width="10.5703125" style="2" customWidth="1"/>
    <col min="5893" max="5893" width="12.7109375" style="2" customWidth="1"/>
    <col min="5894" max="5895" width="11.28515625" style="2" customWidth="1"/>
    <col min="5896" max="5896" width="18.7109375" style="2" bestFit="1" customWidth="1"/>
    <col min="5897" max="5897" width="17.28515625" style="2" customWidth="1"/>
    <col min="5898" max="5898" width="18.28515625" style="2" bestFit="1" customWidth="1"/>
    <col min="5899" max="5899" width="16.7109375" style="2" bestFit="1" customWidth="1"/>
    <col min="5900" max="5900" width="21" style="2" bestFit="1" customWidth="1"/>
    <col min="5901" max="5901" width="13.5703125" style="2" customWidth="1"/>
    <col min="5902" max="5902" width="19.28515625" style="2" bestFit="1" customWidth="1"/>
    <col min="5903" max="5903" width="20.5703125" style="2" customWidth="1"/>
    <col min="5904" max="5904" width="18.85546875" style="2" customWidth="1"/>
    <col min="5905" max="6144" width="11.42578125" style="2"/>
    <col min="6145" max="6145" width="5.7109375" style="2" customWidth="1"/>
    <col min="6146" max="6146" width="52.5703125" style="2" customWidth="1"/>
    <col min="6147" max="6147" width="9.28515625" style="2" customWidth="1"/>
    <col min="6148" max="6148" width="10.5703125" style="2" customWidth="1"/>
    <col min="6149" max="6149" width="12.7109375" style="2" customWidth="1"/>
    <col min="6150" max="6151" width="11.28515625" style="2" customWidth="1"/>
    <col min="6152" max="6152" width="18.7109375" style="2" bestFit="1" customWidth="1"/>
    <col min="6153" max="6153" width="17.28515625" style="2" customWidth="1"/>
    <col min="6154" max="6154" width="18.28515625" style="2" bestFit="1" customWidth="1"/>
    <col min="6155" max="6155" width="16.7109375" style="2" bestFit="1" customWidth="1"/>
    <col min="6156" max="6156" width="21" style="2" bestFit="1" customWidth="1"/>
    <col min="6157" max="6157" width="13.5703125" style="2" customWidth="1"/>
    <col min="6158" max="6158" width="19.28515625" style="2" bestFit="1" customWidth="1"/>
    <col min="6159" max="6159" width="20.5703125" style="2" customWidth="1"/>
    <col min="6160" max="6160" width="18.85546875" style="2" customWidth="1"/>
    <col min="6161" max="6400" width="11.42578125" style="2"/>
    <col min="6401" max="6401" width="5.7109375" style="2" customWidth="1"/>
    <col min="6402" max="6402" width="52.5703125" style="2" customWidth="1"/>
    <col min="6403" max="6403" width="9.28515625" style="2" customWidth="1"/>
    <col min="6404" max="6404" width="10.5703125" style="2" customWidth="1"/>
    <col min="6405" max="6405" width="12.7109375" style="2" customWidth="1"/>
    <col min="6406" max="6407" width="11.28515625" style="2" customWidth="1"/>
    <col min="6408" max="6408" width="18.7109375" style="2" bestFit="1" customWidth="1"/>
    <col min="6409" max="6409" width="17.28515625" style="2" customWidth="1"/>
    <col min="6410" max="6410" width="18.28515625" style="2" bestFit="1" customWidth="1"/>
    <col min="6411" max="6411" width="16.7109375" style="2" bestFit="1" customWidth="1"/>
    <col min="6412" max="6412" width="21" style="2" bestFit="1" customWidth="1"/>
    <col min="6413" max="6413" width="13.5703125" style="2" customWidth="1"/>
    <col min="6414" max="6414" width="19.28515625" style="2" bestFit="1" customWidth="1"/>
    <col min="6415" max="6415" width="20.5703125" style="2" customWidth="1"/>
    <col min="6416" max="6416" width="18.85546875" style="2" customWidth="1"/>
    <col min="6417" max="6656" width="11.42578125" style="2"/>
    <col min="6657" max="6657" width="5.7109375" style="2" customWidth="1"/>
    <col min="6658" max="6658" width="52.5703125" style="2" customWidth="1"/>
    <col min="6659" max="6659" width="9.28515625" style="2" customWidth="1"/>
    <col min="6660" max="6660" width="10.5703125" style="2" customWidth="1"/>
    <col min="6661" max="6661" width="12.7109375" style="2" customWidth="1"/>
    <col min="6662" max="6663" width="11.28515625" style="2" customWidth="1"/>
    <col min="6664" max="6664" width="18.7109375" style="2" bestFit="1" customWidth="1"/>
    <col min="6665" max="6665" width="17.28515625" style="2" customWidth="1"/>
    <col min="6666" max="6666" width="18.28515625" style="2" bestFit="1" customWidth="1"/>
    <col min="6667" max="6667" width="16.7109375" style="2" bestFit="1" customWidth="1"/>
    <col min="6668" max="6668" width="21" style="2" bestFit="1" customWidth="1"/>
    <col min="6669" max="6669" width="13.5703125" style="2" customWidth="1"/>
    <col min="6670" max="6670" width="19.28515625" style="2" bestFit="1" customWidth="1"/>
    <col min="6671" max="6671" width="20.5703125" style="2" customWidth="1"/>
    <col min="6672" max="6672" width="18.85546875" style="2" customWidth="1"/>
    <col min="6673" max="6912" width="11.42578125" style="2"/>
    <col min="6913" max="6913" width="5.7109375" style="2" customWidth="1"/>
    <col min="6914" max="6914" width="52.5703125" style="2" customWidth="1"/>
    <col min="6915" max="6915" width="9.28515625" style="2" customWidth="1"/>
    <col min="6916" max="6916" width="10.5703125" style="2" customWidth="1"/>
    <col min="6917" max="6917" width="12.7109375" style="2" customWidth="1"/>
    <col min="6918" max="6919" width="11.28515625" style="2" customWidth="1"/>
    <col min="6920" max="6920" width="18.7109375" style="2" bestFit="1" customWidth="1"/>
    <col min="6921" max="6921" width="17.28515625" style="2" customWidth="1"/>
    <col min="6922" max="6922" width="18.28515625" style="2" bestFit="1" customWidth="1"/>
    <col min="6923" max="6923" width="16.7109375" style="2" bestFit="1" customWidth="1"/>
    <col min="6924" max="6924" width="21" style="2" bestFit="1" customWidth="1"/>
    <col min="6925" max="6925" width="13.5703125" style="2" customWidth="1"/>
    <col min="6926" max="6926" width="19.28515625" style="2" bestFit="1" customWidth="1"/>
    <col min="6927" max="6927" width="20.5703125" style="2" customWidth="1"/>
    <col min="6928" max="6928" width="18.85546875" style="2" customWidth="1"/>
    <col min="6929" max="7168" width="11.42578125" style="2"/>
    <col min="7169" max="7169" width="5.7109375" style="2" customWidth="1"/>
    <col min="7170" max="7170" width="52.5703125" style="2" customWidth="1"/>
    <col min="7171" max="7171" width="9.28515625" style="2" customWidth="1"/>
    <col min="7172" max="7172" width="10.5703125" style="2" customWidth="1"/>
    <col min="7173" max="7173" width="12.7109375" style="2" customWidth="1"/>
    <col min="7174" max="7175" width="11.28515625" style="2" customWidth="1"/>
    <col min="7176" max="7176" width="18.7109375" style="2" bestFit="1" customWidth="1"/>
    <col min="7177" max="7177" width="17.28515625" style="2" customWidth="1"/>
    <col min="7178" max="7178" width="18.28515625" style="2" bestFit="1" customWidth="1"/>
    <col min="7179" max="7179" width="16.7109375" style="2" bestFit="1" customWidth="1"/>
    <col min="7180" max="7180" width="21" style="2" bestFit="1" customWidth="1"/>
    <col min="7181" max="7181" width="13.5703125" style="2" customWidth="1"/>
    <col min="7182" max="7182" width="19.28515625" style="2" bestFit="1" customWidth="1"/>
    <col min="7183" max="7183" width="20.5703125" style="2" customWidth="1"/>
    <col min="7184" max="7184" width="18.85546875" style="2" customWidth="1"/>
    <col min="7185" max="7424" width="11.42578125" style="2"/>
    <col min="7425" max="7425" width="5.7109375" style="2" customWidth="1"/>
    <col min="7426" max="7426" width="52.5703125" style="2" customWidth="1"/>
    <col min="7427" max="7427" width="9.28515625" style="2" customWidth="1"/>
    <col min="7428" max="7428" width="10.5703125" style="2" customWidth="1"/>
    <col min="7429" max="7429" width="12.7109375" style="2" customWidth="1"/>
    <col min="7430" max="7431" width="11.28515625" style="2" customWidth="1"/>
    <col min="7432" max="7432" width="18.7109375" style="2" bestFit="1" customWidth="1"/>
    <col min="7433" max="7433" width="17.28515625" style="2" customWidth="1"/>
    <col min="7434" max="7434" width="18.28515625" style="2" bestFit="1" customWidth="1"/>
    <col min="7435" max="7435" width="16.7109375" style="2" bestFit="1" customWidth="1"/>
    <col min="7436" max="7436" width="21" style="2" bestFit="1" customWidth="1"/>
    <col min="7437" max="7437" width="13.5703125" style="2" customWidth="1"/>
    <col min="7438" max="7438" width="19.28515625" style="2" bestFit="1" customWidth="1"/>
    <col min="7439" max="7439" width="20.5703125" style="2" customWidth="1"/>
    <col min="7440" max="7440" width="18.85546875" style="2" customWidth="1"/>
    <col min="7441" max="7680" width="11.42578125" style="2"/>
    <col min="7681" max="7681" width="5.7109375" style="2" customWidth="1"/>
    <col min="7682" max="7682" width="52.5703125" style="2" customWidth="1"/>
    <col min="7683" max="7683" width="9.28515625" style="2" customWidth="1"/>
    <col min="7684" max="7684" width="10.5703125" style="2" customWidth="1"/>
    <col min="7685" max="7685" width="12.7109375" style="2" customWidth="1"/>
    <col min="7686" max="7687" width="11.28515625" style="2" customWidth="1"/>
    <col min="7688" max="7688" width="18.7109375" style="2" bestFit="1" customWidth="1"/>
    <col min="7689" max="7689" width="17.28515625" style="2" customWidth="1"/>
    <col min="7690" max="7690" width="18.28515625" style="2" bestFit="1" customWidth="1"/>
    <col min="7691" max="7691" width="16.7109375" style="2" bestFit="1" customWidth="1"/>
    <col min="7692" max="7692" width="21" style="2" bestFit="1" customWidth="1"/>
    <col min="7693" max="7693" width="13.5703125" style="2" customWidth="1"/>
    <col min="7694" max="7694" width="19.28515625" style="2" bestFit="1" customWidth="1"/>
    <col min="7695" max="7695" width="20.5703125" style="2" customWidth="1"/>
    <col min="7696" max="7696" width="18.85546875" style="2" customWidth="1"/>
    <col min="7697" max="7936" width="11.42578125" style="2"/>
    <col min="7937" max="7937" width="5.7109375" style="2" customWidth="1"/>
    <col min="7938" max="7938" width="52.5703125" style="2" customWidth="1"/>
    <col min="7939" max="7939" width="9.28515625" style="2" customWidth="1"/>
    <col min="7940" max="7940" width="10.5703125" style="2" customWidth="1"/>
    <col min="7941" max="7941" width="12.7109375" style="2" customWidth="1"/>
    <col min="7942" max="7943" width="11.28515625" style="2" customWidth="1"/>
    <col min="7944" max="7944" width="18.7109375" style="2" bestFit="1" customWidth="1"/>
    <col min="7945" max="7945" width="17.28515625" style="2" customWidth="1"/>
    <col min="7946" max="7946" width="18.28515625" style="2" bestFit="1" customWidth="1"/>
    <col min="7947" max="7947" width="16.7109375" style="2" bestFit="1" customWidth="1"/>
    <col min="7948" max="7948" width="21" style="2" bestFit="1" customWidth="1"/>
    <col min="7949" max="7949" width="13.5703125" style="2" customWidth="1"/>
    <col min="7950" max="7950" width="19.28515625" style="2" bestFit="1" customWidth="1"/>
    <col min="7951" max="7951" width="20.5703125" style="2" customWidth="1"/>
    <col min="7952" max="7952" width="18.85546875" style="2" customWidth="1"/>
    <col min="7953" max="8192" width="11.42578125" style="2"/>
    <col min="8193" max="8193" width="5.7109375" style="2" customWidth="1"/>
    <col min="8194" max="8194" width="52.5703125" style="2" customWidth="1"/>
    <col min="8195" max="8195" width="9.28515625" style="2" customWidth="1"/>
    <col min="8196" max="8196" width="10.5703125" style="2" customWidth="1"/>
    <col min="8197" max="8197" width="12.7109375" style="2" customWidth="1"/>
    <col min="8198" max="8199" width="11.28515625" style="2" customWidth="1"/>
    <col min="8200" max="8200" width="18.7109375" style="2" bestFit="1" customWidth="1"/>
    <col min="8201" max="8201" width="17.28515625" style="2" customWidth="1"/>
    <col min="8202" max="8202" width="18.28515625" style="2" bestFit="1" customWidth="1"/>
    <col min="8203" max="8203" width="16.7109375" style="2" bestFit="1" customWidth="1"/>
    <col min="8204" max="8204" width="21" style="2" bestFit="1" customWidth="1"/>
    <col min="8205" max="8205" width="13.5703125" style="2" customWidth="1"/>
    <col min="8206" max="8206" width="19.28515625" style="2" bestFit="1" customWidth="1"/>
    <col min="8207" max="8207" width="20.5703125" style="2" customWidth="1"/>
    <col min="8208" max="8208" width="18.85546875" style="2" customWidth="1"/>
    <col min="8209" max="8448" width="11.42578125" style="2"/>
    <col min="8449" max="8449" width="5.7109375" style="2" customWidth="1"/>
    <col min="8450" max="8450" width="52.5703125" style="2" customWidth="1"/>
    <col min="8451" max="8451" width="9.28515625" style="2" customWidth="1"/>
    <col min="8452" max="8452" width="10.5703125" style="2" customWidth="1"/>
    <col min="8453" max="8453" width="12.7109375" style="2" customWidth="1"/>
    <col min="8454" max="8455" width="11.28515625" style="2" customWidth="1"/>
    <col min="8456" max="8456" width="18.7109375" style="2" bestFit="1" customWidth="1"/>
    <col min="8457" max="8457" width="17.28515625" style="2" customWidth="1"/>
    <col min="8458" max="8458" width="18.28515625" style="2" bestFit="1" customWidth="1"/>
    <col min="8459" max="8459" width="16.7109375" style="2" bestFit="1" customWidth="1"/>
    <col min="8460" max="8460" width="21" style="2" bestFit="1" customWidth="1"/>
    <col min="8461" max="8461" width="13.5703125" style="2" customWidth="1"/>
    <col min="8462" max="8462" width="19.28515625" style="2" bestFit="1" customWidth="1"/>
    <col min="8463" max="8463" width="20.5703125" style="2" customWidth="1"/>
    <col min="8464" max="8464" width="18.85546875" style="2" customWidth="1"/>
    <col min="8465" max="8704" width="11.42578125" style="2"/>
    <col min="8705" max="8705" width="5.7109375" style="2" customWidth="1"/>
    <col min="8706" max="8706" width="52.5703125" style="2" customWidth="1"/>
    <col min="8707" max="8707" width="9.28515625" style="2" customWidth="1"/>
    <col min="8708" max="8708" width="10.5703125" style="2" customWidth="1"/>
    <col min="8709" max="8709" width="12.7109375" style="2" customWidth="1"/>
    <col min="8710" max="8711" width="11.28515625" style="2" customWidth="1"/>
    <col min="8712" max="8712" width="18.7109375" style="2" bestFit="1" customWidth="1"/>
    <col min="8713" max="8713" width="17.28515625" style="2" customWidth="1"/>
    <col min="8714" max="8714" width="18.28515625" style="2" bestFit="1" customWidth="1"/>
    <col min="8715" max="8715" width="16.7109375" style="2" bestFit="1" customWidth="1"/>
    <col min="8716" max="8716" width="21" style="2" bestFit="1" customWidth="1"/>
    <col min="8717" max="8717" width="13.5703125" style="2" customWidth="1"/>
    <col min="8718" max="8718" width="19.28515625" style="2" bestFit="1" customWidth="1"/>
    <col min="8719" max="8719" width="20.5703125" style="2" customWidth="1"/>
    <col min="8720" max="8720" width="18.85546875" style="2" customWidth="1"/>
    <col min="8721" max="8960" width="11.42578125" style="2"/>
    <col min="8961" max="8961" width="5.7109375" style="2" customWidth="1"/>
    <col min="8962" max="8962" width="52.5703125" style="2" customWidth="1"/>
    <col min="8963" max="8963" width="9.28515625" style="2" customWidth="1"/>
    <col min="8964" max="8964" width="10.5703125" style="2" customWidth="1"/>
    <col min="8965" max="8965" width="12.7109375" style="2" customWidth="1"/>
    <col min="8966" max="8967" width="11.28515625" style="2" customWidth="1"/>
    <col min="8968" max="8968" width="18.7109375" style="2" bestFit="1" customWidth="1"/>
    <col min="8969" max="8969" width="17.28515625" style="2" customWidth="1"/>
    <col min="8970" max="8970" width="18.28515625" style="2" bestFit="1" customWidth="1"/>
    <col min="8971" max="8971" width="16.7109375" style="2" bestFit="1" customWidth="1"/>
    <col min="8972" max="8972" width="21" style="2" bestFit="1" customWidth="1"/>
    <col min="8973" max="8973" width="13.5703125" style="2" customWidth="1"/>
    <col min="8974" max="8974" width="19.28515625" style="2" bestFit="1" customWidth="1"/>
    <col min="8975" max="8975" width="20.5703125" style="2" customWidth="1"/>
    <col min="8976" max="8976" width="18.85546875" style="2" customWidth="1"/>
    <col min="8977" max="9216" width="11.42578125" style="2"/>
    <col min="9217" max="9217" width="5.7109375" style="2" customWidth="1"/>
    <col min="9218" max="9218" width="52.5703125" style="2" customWidth="1"/>
    <col min="9219" max="9219" width="9.28515625" style="2" customWidth="1"/>
    <col min="9220" max="9220" width="10.5703125" style="2" customWidth="1"/>
    <col min="9221" max="9221" width="12.7109375" style="2" customWidth="1"/>
    <col min="9222" max="9223" width="11.28515625" style="2" customWidth="1"/>
    <col min="9224" max="9224" width="18.7109375" style="2" bestFit="1" customWidth="1"/>
    <col min="9225" max="9225" width="17.28515625" style="2" customWidth="1"/>
    <col min="9226" max="9226" width="18.28515625" style="2" bestFit="1" customWidth="1"/>
    <col min="9227" max="9227" width="16.7109375" style="2" bestFit="1" customWidth="1"/>
    <col min="9228" max="9228" width="21" style="2" bestFit="1" customWidth="1"/>
    <col min="9229" max="9229" width="13.5703125" style="2" customWidth="1"/>
    <col min="9230" max="9230" width="19.28515625" style="2" bestFit="1" customWidth="1"/>
    <col min="9231" max="9231" width="20.5703125" style="2" customWidth="1"/>
    <col min="9232" max="9232" width="18.85546875" style="2" customWidth="1"/>
    <col min="9233" max="9472" width="11.42578125" style="2"/>
    <col min="9473" max="9473" width="5.7109375" style="2" customWidth="1"/>
    <col min="9474" max="9474" width="52.5703125" style="2" customWidth="1"/>
    <col min="9475" max="9475" width="9.28515625" style="2" customWidth="1"/>
    <col min="9476" max="9476" width="10.5703125" style="2" customWidth="1"/>
    <col min="9477" max="9477" width="12.7109375" style="2" customWidth="1"/>
    <col min="9478" max="9479" width="11.28515625" style="2" customWidth="1"/>
    <col min="9480" max="9480" width="18.7109375" style="2" bestFit="1" customWidth="1"/>
    <col min="9481" max="9481" width="17.28515625" style="2" customWidth="1"/>
    <col min="9482" max="9482" width="18.28515625" style="2" bestFit="1" customWidth="1"/>
    <col min="9483" max="9483" width="16.7109375" style="2" bestFit="1" customWidth="1"/>
    <col min="9484" max="9484" width="21" style="2" bestFit="1" customWidth="1"/>
    <col min="9485" max="9485" width="13.5703125" style="2" customWidth="1"/>
    <col min="9486" max="9486" width="19.28515625" style="2" bestFit="1" customWidth="1"/>
    <col min="9487" max="9487" width="20.5703125" style="2" customWidth="1"/>
    <col min="9488" max="9488" width="18.85546875" style="2" customWidth="1"/>
    <col min="9489" max="9728" width="11.42578125" style="2"/>
    <col min="9729" max="9729" width="5.7109375" style="2" customWidth="1"/>
    <col min="9730" max="9730" width="52.5703125" style="2" customWidth="1"/>
    <col min="9731" max="9731" width="9.28515625" style="2" customWidth="1"/>
    <col min="9732" max="9732" width="10.5703125" style="2" customWidth="1"/>
    <col min="9733" max="9733" width="12.7109375" style="2" customWidth="1"/>
    <col min="9734" max="9735" width="11.28515625" style="2" customWidth="1"/>
    <col min="9736" max="9736" width="18.7109375" style="2" bestFit="1" customWidth="1"/>
    <col min="9737" max="9737" width="17.28515625" style="2" customWidth="1"/>
    <col min="9738" max="9738" width="18.28515625" style="2" bestFit="1" customWidth="1"/>
    <col min="9739" max="9739" width="16.7109375" style="2" bestFit="1" customWidth="1"/>
    <col min="9740" max="9740" width="21" style="2" bestFit="1" customWidth="1"/>
    <col min="9741" max="9741" width="13.5703125" style="2" customWidth="1"/>
    <col min="9742" max="9742" width="19.28515625" style="2" bestFit="1" customWidth="1"/>
    <col min="9743" max="9743" width="20.5703125" style="2" customWidth="1"/>
    <col min="9744" max="9744" width="18.85546875" style="2" customWidth="1"/>
    <col min="9745" max="9984" width="11.42578125" style="2"/>
    <col min="9985" max="9985" width="5.7109375" style="2" customWidth="1"/>
    <col min="9986" max="9986" width="52.5703125" style="2" customWidth="1"/>
    <col min="9987" max="9987" width="9.28515625" style="2" customWidth="1"/>
    <col min="9988" max="9988" width="10.5703125" style="2" customWidth="1"/>
    <col min="9989" max="9989" width="12.7109375" style="2" customWidth="1"/>
    <col min="9990" max="9991" width="11.28515625" style="2" customWidth="1"/>
    <col min="9992" max="9992" width="18.7109375" style="2" bestFit="1" customWidth="1"/>
    <col min="9993" max="9993" width="17.28515625" style="2" customWidth="1"/>
    <col min="9994" max="9994" width="18.28515625" style="2" bestFit="1" customWidth="1"/>
    <col min="9995" max="9995" width="16.7109375" style="2" bestFit="1" customWidth="1"/>
    <col min="9996" max="9996" width="21" style="2" bestFit="1" customWidth="1"/>
    <col min="9997" max="9997" width="13.5703125" style="2" customWidth="1"/>
    <col min="9998" max="9998" width="19.28515625" style="2" bestFit="1" customWidth="1"/>
    <col min="9999" max="9999" width="20.5703125" style="2" customWidth="1"/>
    <col min="10000" max="10000" width="18.85546875" style="2" customWidth="1"/>
    <col min="10001" max="10240" width="11.42578125" style="2"/>
    <col min="10241" max="10241" width="5.7109375" style="2" customWidth="1"/>
    <col min="10242" max="10242" width="52.5703125" style="2" customWidth="1"/>
    <col min="10243" max="10243" width="9.28515625" style="2" customWidth="1"/>
    <col min="10244" max="10244" width="10.5703125" style="2" customWidth="1"/>
    <col min="10245" max="10245" width="12.7109375" style="2" customWidth="1"/>
    <col min="10246" max="10247" width="11.28515625" style="2" customWidth="1"/>
    <col min="10248" max="10248" width="18.7109375" style="2" bestFit="1" customWidth="1"/>
    <col min="10249" max="10249" width="17.28515625" style="2" customWidth="1"/>
    <col min="10250" max="10250" width="18.28515625" style="2" bestFit="1" customWidth="1"/>
    <col min="10251" max="10251" width="16.7109375" style="2" bestFit="1" customWidth="1"/>
    <col min="10252" max="10252" width="21" style="2" bestFit="1" customWidth="1"/>
    <col min="10253" max="10253" width="13.5703125" style="2" customWidth="1"/>
    <col min="10254" max="10254" width="19.28515625" style="2" bestFit="1" customWidth="1"/>
    <col min="10255" max="10255" width="20.5703125" style="2" customWidth="1"/>
    <col min="10256" max="10256" width="18.85546875" style="2" customWidth="1"/>
    <col min="10257" max="10496" width="11.42578125" style="2"/>
    <col min="10497" max="10497" width="5.7109375" style="2" customWidth="1"/>
    <col min="10498" max="10498" width="52.5703125" style="2" customWidth="1"/>
    <col min="10499" max="10499" width="9.28515625" style="2" customWidth="1"/>
    <col min="10500" max="10500" width="10.5703125" style="2" customWidth="1"/>
    <col min="10501" max="10501" width="12.7109375" style="2" customWidth="1"/>
    <col min="10502" max="10503" width="11.28515625" style="2" customWidth="1"/>
    <col min="10504" max="10504" width="18.7109375" style="2" bestFit="1" customWidth="1"/>
    <col min="10505" max="10505" width="17.28515625" style="2" customWidth="1"/>
    <col min="10506" max="10506" width="18.28515625" style="2" bestFit="1" customWidth="1"/>
    <col min="10507" max="10507" width="16.7109375" style="2" bestFit="1" customWidth="1"/>
    <col min="10508" max="10508" width="21" style="2" bestFit="1" customWidth="1"/>
    <col min="10509" max="10509" width="13.5703125" style="2" customWidth="1"/>
    <col min="10510" max="10510" width="19.28515625" style="2" bestFit="1" customWidth="1"/>
    <col min="10511" max="10511" width="20.5703125" style="2" customWidth="1"/>
    <col min="10512" max="10512" width="18.85546875" style="2" customWidth="1"/>
    <col min="10513" max="10752" width="11.42578125" style="2"/>
    <col min="10753" max="10753" width="5.7109375" style="2" customWidth="1"/>
    <col min="10754" max="10754" width="52.5703125" style="2" customWidth="1"/>
    <col min="10755" max="10755" width="9.28515625" style="2" customWidth="1"/>
    <col min="10756" max="10756" width="10.5703125" style="2" customWidth="1"/>
    <col min="10757" max="10757" width="12.7109375" style="2" customWidth="1"/>
    <col min="10758" max="10759" width="11.28515625" style="2" customWidth="1"/>
    <col min="10760" max="10760" width="18.7109375" style="2" bestFit="1" customWidth="1"/>
    <col min="10761" max="10761" width="17.28515625" style="2" customWidth="1"/>
    <col min="10762" max="10762" width="18.28515625" style="2" bestFit="1" customWidth="1"/>
    <col min="10763" max="10763" width="16.7109375" style="2" bestFit="1" customWidth="1"/>
    <col min="10764" max="10764" width="21" style="2" bestFit="1" customWidth="1"/>
    <col min="10765" max="10765" width="13.5703125" style="2" customWidth="1"/>
    <col min="10766" max="10766" width="19.28515625" style="2" bestFit="1" customWidth="1"/>
    <col min="10767" max="10767" width="20.5703125" style="2" customWidth="1"/>
    <col min="10768" max="10768" width="18.85546875" style="2" customWidth="1"/>
    <col min="10769" max="11008" width="11.42578125" style="2"/>
    <col min="11009" max="11009" width="5.7109375" style="2" customWidth="1"/>
    <col min="11010" max="11010" width="52.5703125" style="2" customWidth="1"/>
    <col min="11011" max="11011" width="9.28515625" style="2" customWidth="1"/>
    <col min="11012" max="11012" width="10.5703125" style="2" customWidth="1"/>
    <col min="11013" max="11013" width="12.7109375" style="2" customWidth="1"/>
    <col min="11014" max="11015" width="11.28515625" style="2" customWidth="1"/>
    <col min="11016" max="11016" width="18.7109375" style="2" bestFit="1" customWidth="1"/>
    <col min="11017" max="11017" width="17.28515625" style="2" customWidth="1"/>
    <col min="11018" max="11018" width="18.28515625" style="2" bestFit="1" customWidth="1"/>
    <col min="11019" max="11019" width="16.7109375" style="2" bestFit="1" customWidth="1"/>
    <col min="11020" max="11020" width="21" style="2" bestFit="1" customWidth="1"/>
    <col min="11021" max="11021" width="13.5703125" style="2" customWidth="1"/>
    <col min="11022" max="11022" width="19.28515625" style="2" bestFit="1" customWidth="1"/>
    <col min="11023" max="11023" width="20.5703125" style="2" customWidth="1"/>
    <col min="11024" max="11024" width="18.85546875" style="2" customWidth="1"/>
    <col min="11025" max="11264" width="11.42578125" style="2"/>
    <col min="11265" max="11265" width="5.7109375" style="2" customWidth="1"/>
    <col min="11266" max="11266" width="52.5703125" style="2" customWidth="1"/>
    <col min="11267" max="11267" width="9.28515625" style="2" customWidth="1"/>
    <col min="11268" max="11268" width="10.5703125" style="2" customWidth="1"/>
    <col min="11269" max="11269" width="12.7109375" style="2" customWidth="1"/>
    <col min="11270" max="11271" width="11.28515625" style="2" customWidth="1"/>
    <col min="11272" max="11272" width="18.7109375" style="2" bestFit="1" customWidth="1"/>
    <col min="11273" max="11273" width="17.28515625" style="2" customWidth="1"/>
    <col min="11274" max="11274" width="18.28515625" style="2" bestFit="1" customWidth="1"/>
    <col min="11275" max="11275" width="16.7109375" style="2" bestFit="1" customWidth="1"/>
    <col min="11276" max="11276" width="21" style="2" bestFit="1" customWidth="1"/>
    <col min="11277" max="11277" width="13.5703125" style="2" customWidth="1"/>
    <col min="11278" max="11278" width="19.28515625" style="2" bestFit="1" customWidth="1"/>
    <col min="11279" max="11279" width="20.5703125" style="2" customWidth="1"/>
    <col min="11280" max="11280" width="18.85546875" style="2" customWidth="1"/>
    <col min="11281" max="11520" width="11.42578125" style="2"/>
    <col min="11521" max="11521" width="5.7109375" style="2" customWidth="1"/>
    <col min="11522" max="11522" width="52.5703125" style="2" customWidth="1"/>
    <col min="11523" max="11523" width="9.28515625" style="2" customWidth="1"/>
    <col min="11524" max="11524" width="10.5703125" style="2" customWidth="1"/>
    <col min="11525" max="11525" width="12.7109375" style="2" customWidth="1"/>
    <col min="11526" max="11527" width="11.28515625" style="2" customWidth="1"/>
    <col min="11528" max="11528" width="18.7109375" style="2" bestFit="1" customWidth="1"/>
    <col min="11529" max="11529" width="17.28515625" style="2" customWidth="1"/>
    <col min="11530" max="11530" width="18.28515625" style="2" bestFit="1" customWidth="1"/>
    <col min="11531" max="11531" width="16.7109375" style="2" bestFit="1" customWidth="1"/>
    <col min="11532" max="11532" width="21" style="2" bestFit="1" customWidth="1"/>
    <col min="11533" max="11533" width="13.5703125" style="2" customWidth="1"/>
    <col min="11534" max="11534" width="19.28515625" style="2" bestFit="1" customWidth="1"/>
    <col min="11535" max="11535" width="20.5703125" style="2" customWidth="1"/>
    <col min="11536" max="11536" width="18.85546875" style="2" customWidth="1"/>
    <col min="11537" max="11776" width="11.42578125" style="2"/>
    <col min="11777" max="11777" width="5.7109375" style="2" customWidth="1"/>
    <col min="11778" max="11778" width="52.5703125" style="2" customWidth="1"/>
    <col min="11779" max="11779" width="9.28515625" style="2" customWidth="1"/>
    <col min="11780" max="11780" width="10.5703125" style="2" customWidth="1"/>
    <col min="11781" max="11781" width="12.7109375" style="2" customWidth="1"/>
    <col min="11782" max="11783" width="11.28515625" style="2" customWidth="1"/>
    <col min="11784" max="11784" width="18.7109375" style="2" bestFit="1" customWidth="1"/>
    <col min="11785" max="11785" width="17.28515625" style="2" customWidth="1"/>
    <col min="11786" max="11786" width="18.28515625" style="2" bestFit="1" customWidth="1"/>
    <col min="11787" max="11787" width="16.7109375" style="2" bestFit="1" customWidth="1"/>
    <col min="11788" max="11788" width="21" style="2" bestFit="1" customWidth="1"/>
    <col min="11789" max="11789" width="13.5703125" style="2" customWidth="1"/>
    <col min="11790" max="11790" width="19.28515625" style="2" bestFit="1" customWidth="1"/>
    <col min="11791" max="11791" width="20.5703125" style="2" customWidth="1"/>
    <col min="11792" max="11792" width="18.85546875" style="2" customWidth="1"/>
    <col min="11793" max="12032" width="11.42578125" style="2"/>
    <col min="12033" max="12033" width="5.7109375" style="2" customWidth="1"/>
    <col min="12034" max="12034" width="52.5703125" style="2" customWidth="1"/>
    <col min="12035" max="12035" width="9.28515625" style="2" customWidth="1"/>
    <col min="12036" max="12036" width="10.5703125" style="2" customWidth="1"/>
    <col min="12037" max="12037" width="12.7109375" style="2" customWidth="1"/>
    <col min="12038" max="12039" width="11.28515625" style="2" customWidth="1"/>
    <col min="12040" max="12040" width="18.7109375" style="2" bestFit="1" customWidth="1"/>
    <col min="12041" max="12041" width="17.28515625" style="2" customWidth="1"/>
    <col min="12042" max="12042" width="18.28515625" style="2" bestFit="1" customWidth="1"/>
    <col min="12043" max="12043" width="16.7109375" style="2" bestFit="1" customWidth="1"/>
    <col min="12044" max="12044" width="21" style="2" bestFit="1" customWidth="1"/>
    <col min="12045" max="12045" width="13.5703125" style="2" customWidth="1"/>
    <col min="12046" max="12046" width="19.28515625" style="2" bestFit="1" customWidth="1"/>
    <col min="12047" max="12047" width="20.5703125" style="2" customWidth="1"/>
    <col min="12048" max="12048" width="18.85546875" style="2" customWidth="1"/>
    <col min="12049" max="12288" width="11.42578125" style="2"/>
    <col min="12289" max="12289" width="5.7109375" style="2" customWidth="1"/>
    <col min="12290" max="12290" width="52.5703125" style="2" customWidth="1"/>
    <col min="12291" max="12291" width="9.28515625" style="2" customWidth="1"/>
    <col min="12292" max="12292" width="10.5703125" style="2" customWidth="1"/>
    <col min="12293" max="12293" width="12.7109375" style="2" customWidth="1"/>
    <col min="12294" max="12295" width="11.28515625" style="2" customWidth="1"/>
    <col min="12296" max="12296" width="18.7109375" style="2" bestFit="1" customWidth="1"/>
    <col min="12297" max="12297" width="17.28515625" style="2" customWidth="1"/>
    <col min="12298" max="12298" width="18.28515625" style="2" bestFit="1" customWidth="1"/>
    <col min="12299" max="12299" width="16.7109375" style="2" bestFit="1" customWidth="1"/>
    <col min="12300" max="12300" width="21" style="2" bestFit="1" customWidth="1"/>
    <col min="12301" max="12301" width="13.5703125" style="2" customWidth="1"/>
    <col min="12302" max="12302" width="19.28515625" style="2" bestFit="1" customWidth="1"/>
    <col min="12303" max="12303" width="20.5703125" style="2" customWidth="1"/>
    <col min="12304" max="12304" width="18.85546875" style="2" customWidth="1"/>
    <col min="12305" max="12544" width="11.42578125" style="2"/>
    <col min="12545" max="12545" width="5.7109375" style="2" customWidth="1"/>
    <col min="12546" max="12546" width="52.5703125" style="2" customWidth="1"/>
    <col min="12547" max="12547" width="9.28515625" style="2" customWidth="1"/>
    <col min="12548" max="12548" width="10.5703125" style="2" customWidth="1"/>
    <col min="12549" max="12549" width="12.7109375" style="2" customWidth="1"/>
    <col min="12550" max="12551" width="11.28515625" style="2" customWidth="1"/>
    <col min="12552" max="12552" width="18.7109375" style="2" bestFit="1" customWidth="1"/>
    <col min="12553" max="12553" width="17.28515625" style="2" customWidth="1"/>
    <col min="12554" max="12554" width="18.28515625" style="2" bestFit="1" customWidth="1"/>
    <col min="12555" max="12555" width="16.7109375" style="2" bestFit="1" customWidth="1"/>
    <col min="12556" max="12556" width="21" style="2" bestFit="1" customWidth="1"/>
    <col min="12557" max="12557" width="13.5703125" style="2" customWidth="1"/>
    <col min="12558" max="12558" width="19.28515625" style="2" bestFit="1" customWidth="1"/>
    <col min="12559" max="12559" width="20.5703125" style="2" customWidth="1"/>
    <col min="12560" max="12560" width="18.85546875" style="2" customWidth="1"/>
    <col min="12561" max="12800" width="11.42578125" style="2"/>
    <col min="12801" max="12801" width="5.7109375" style="2" customWidth="1"/>
    <col min="12802" max="12802" width="52.5703125" style="2" customWidth="1"/>
    <col min="12803" max="12803" width="9.28515625" style="2" customWidth="1"/>
    <col min="12804" max="12804" width="10.5703125" style="2" customWidth="1"/>
    <col min="12805" max="12805" width="12.7109375" style="2" customWidth="1"/>
    <col min="12806" max="12807" width="11.28515625" style="2" customWidth="1"/>
    <col min="12808" max="12808" width="18.7109375" style="2" bestFit="1" customWidth="1"/>
    <col min="12809" max="12809" width="17.28515625" style="2" customWidth="1"/>
    <col min="12810" max="12810" width="18.28515625" style="2" bestFit="1" customWidth="1"/>
    <col min="12811" max="12811" width="16.7109375" style="2" bestFit="1" customWidth="1"/>
    <col min="12812" max="12812" width="21" style="2" bestFit="1" customWidth="1"/>
    <col min="12813" max="12813" width="13.5703125" style="2" customWidth="1"/>
    <col min="12814" max="12814" width="19.28515625" style="2" bestFit="1" customWidth="1"/>
    <col min="12815" max="12815" width="20.5703125" style="2" customWidth="1"/>
    <col min="12816" max="12816" width="18.85546875" style="2" customWidth="1"/>
    <col min="12817" max="13056" width="11.42578125" style="2"/>
    <col min="13057" max="13057" width="5.7109375" style="2" customWidth="1"/>
    <col min="13058" max="13058" width="52.5703125" style="2" customWidth="1"/>
    <col min="13059" max="13059" width="9.28515625" style="2" customWidth="1"/>
    <col min="13060" max="13060" width="10.5703125" style="2" customWidth="1"/>
    <col min="13061" max="13061" width="12.7109375" style="2" customWidth="1"/>
    <col min="13062" max="13063" width="11.28515625" style="2" customWidth="1"/>
    <col min="13064" max="13064" width="18.7109375" style="2" bestFit="1" customWidth="1"/>
    <col min="13065" max="13065" width="17.28515625" style="2" customWidth="1"/>
    <col min="13066" max="13066" width="18.28515625" style="2" bestFit="1" customWidth="1"/>
    <col min="13067" max="13067" width="16.7109375" style="2" bestFit="1" customWidth="1"/>
    <col min="13068" max="13068" width="21" style="2" bestFit="1" customWidth="1"/>
    <col min="13069" max="13069" width="13.5703125" style="2" customWidth="1"/>
    <col min="13070" max="13070" width="19.28515625" style="2" bestFit="1" customWidth="1"/>
    <col min="13071" max="13071" width="20.5703125" style="2" customWidth="1"/>
    <col min="13072" max="13072" width="18.85546875" style="2" customWidth="1"/>
    <col min="13073" max="13312" width="11.42578125" style="2"/>
    <col min="13313" max="13313" width="5.7109375" style="2" customWidth="1"/>
    <col min="13314" max="13314" width="52.5703125" style="2" customWidth="1"/>
    <col min="13315" max="13315" width="9.28515625" style="2" customWidth="1"/>
    <col min="13316" max="13316" width="10.5703125" style="2" customWidth="1"/>
    <col min="13317" max="13317" width="12.7109375" style="2" customWidth="1"/>
    <col min="13318" max="13319" width="11.28515625" style="2" customWidth="1"/>
    <col min="13320" max="13320" width="18.7109375" style="2" bestFit="1" customWidth="1"/>
    <col min="13321" max="13321" width="17.28515625" style="2" customWidth="1"/>
    <col min="13322" max="13322" width="18.28515625" style="2" bestFit="1" customWidth="1"/>
    <col min="13323" max="13323" width="16.7109375" style="2" bestFit="1" customWidth="1"/>
    <col min="13324" max="13324" width="21" style="2" bestFit="1" customWidth="1"/>
    <col min="13325" max="13325" width="13.5703125" style="2" customWidth="1"/>
    <col min="13326" max="13326" width="19.28515625" style="2" bestFit="1" customWidth="1"/>
    <col min="13327" max="13327" width="20.5703125" style="2" customWidth="1"/>
    <col min="13328" max="13328" width="18.85546875" style="2" customWidth="1"/>
    <col min="13329" max="13568" width="11.42578125" style="2"/>
    <col min="13569" max="13569" width="5.7109375" style="2" customWidth="1"/>
    <col min="13570" max="13570" width="52.5703125" style="2" customWidth="1"/>
    <col min="13571" max="13571" width="9.28515625" style="2" customWidth="1"/>
    <col min="13572" max="13572" width="10.5703125" style="2" customWidth="1"/>
    <col min="13573" max="13573" width="12.7109375" style="2" customWidth="1"/>
    <col min="13574" max="13575" width="11.28515625" style="2" customWidth="1"/>
    <col min="13576" max="13576" width="18.7109375" style="2" bestFit="1" customWidth="1"/>
    <col min="13577" max="13577" width="17.28515625" style="2" customWidth="1"/>
    <col min="13578" max="13578" width="18.28515625" style="2" bestFit="1" customWidth="1"/>
    <col min="13579" max="13579" width="16.7109375" style="2" bestFit="1" customWidth="1"/>
    <col min="13580" max="13580" width="21" style="2" bestFit="1" customWidth="1"/>
    <col min="13581" max="13581" width="13.5703125" style="2" customWidth="1"/>
    <col min="13582" max="13582" width="19.28515625" style="2" bestFit="1" customWidth="1"/>
    <col min="13583" max="13583" width="20.5703125" style="2" customWidth="1"/>
    <col min="13584" max="13584" width="18.85546875" style="2" customWidth="1"/>
    <col min="13585" max="13824" width="11.42578125" style="2"/>
    <col min="13825" max="13825" width="5.7109375" style="2" customWidth="1"/>
    <col min="13826" max="13826" width="52.5703125" style="2" customWidth="1"/>
    <col min="13827" max="13827" width="9.28515625" style="2" customWidth="1"/>
    <col min="13828" max="13828" width="10.5703125" style="2" customWidth="1"/>
    <col min="13829" max="13829" width="12.7109375" style="2" customWidth="1"/>
    <col min="13830" max="13831" width="11.28515625" style="2" customWidth="1"/>
    <col min="13832" max="13832" width="18.7109375" style="2" bestFit="1" customWidth="1"/>
    <col min="13833" max="13833" width="17.28515625" style="2" customWidth="1"/>
    <col min="13834" max="13834" width="18.28515625" style="2" bestFit="1" customWidth="1"/>
    <col min="13835" max="13835" width="16.7109375" style="2" bestFit="1" customWidth="1"/>
    <col min="13836" max="13836" width="21" style="2" bestFit="1" customWidth="1"/>
    <col min="13837" max="13837" width="13.5703125" style="2" customWidth="1"/>
    <col min="13838" max="13838" width="19.28515625" style="2" bestFit="1" customWidth="1"/>
    <col min="13839" max="13839" width="20.5703125" style="2" customWidth="1"/>
    <col min="13840" max="13840" width="18.85546875" style="2" customWidth="1"/>
    <col min="13841" max="14080" width="11.42578125" style="2"/>
    <col min="14081" max="14081" width="5.7109375" style="2" customWidth="1"/>
    <col min="14082" max="14082" width="52.5703125" style="2" customWidth="1"/>
    <col min="14083" max="14083" width="9.28515625" style="2" customWidth="1"/>
    <col min="14084" max="14084" width="10.5703125" style="2" customWidth="1"/>
    <col min="14085" max="14085" width="12.7109375" style="2" customWidth="1"/>
    <col min="14086" max="14087" width="11.28515625" style="2" customWidth="1"/>
    <col min="14088" max="14088" width="18.7109375" style="2" bestFit="1" customWidth="1"/>
    <col min="14089" max="14089" width="17.28515625" style="2" customWidth="1"/>
    <col min="14090" max="14090" width="18.28515625" style="2" bestFit="1" customWidth="1"/>
    <col min="14091" max="14091" width="16.7109375" style="2" bestFit="1" customWidth="1"/>
    <col min="14092" max="14092" width="21" style="2" bestFit="1" customWidth="1"/>
    <col min="14093" max="14093" width="13.5703125" style="2" customWidth="1"/>
    <col min="14094" max="14094" width="19.28515625" style="2" bestFit="1" customWidth="1"/>
    <col min="14095" max="14095" width="20.5703125" style="2" customWidth="1"/>
    <col min="14096" max="14096" width="18.85546875" style="2" customWidth="1"/>
    <col min="14097" max="14336" width="11.42578125" style="2"/>
    <col min="14337" max="14337" width="5.7109375" style="2" customWidth="1"/>
    <col min="14338" max="14338" width="52.5703125" style="2" customWidth="1"/>
    <col min="14339" max="14339" width="9.28515625" style="2" customWidth="1"/>
    <col min="14340" max="14340" width="10.5703125" style="2" customWidth="1"/>
    <col min="14341" max="14341" width="12.7109375" style="2" customWidth="1"/>
    <col min="14342" max="14343" width="11.28515625" style="2" customWidth="1"/>
    <col min="14344" max="14344" width="18.7109375" style="2" bestFit="1" customWidth="1"/>
    <col min="14345" max="14345" width="17.28515625" style="2" customWidth="1"/>
    <col min="14346" max="14346" width="18.28515625" style="2" bestFit="1" customWidth="1"/>
    <col min="14347" max="14347" width="16.7109375" style="2" bestFit="1" customWidth="1"/>
    <col min="14348" max="14348" width="21" style="2" bestFit="1" customWidth="1"/>
    <col min="14349" max="14349" width="13.5703125" style="2" customWidth="1"/>
    <col min="14350" max="14350" width="19.28515625" style="2" bestFit="1" customWidth="1"/>
    <col min="14351" max="14351" width="20.5703125" style="2" customWidth="1"/>
    <col min="14352" max="14352" width="18.85546875" style="2" customWidth="1"/>
    <col min="14353" max="14592" width="11.42578125" style="2"/>
    <col min="14593" max="14593" width="5.7109375" style="2" customWidth="1"/>
    <col min="14594" max="14594" width="52.5703125" style="2" customWidth="1"/>
    <col min="14595" max="14595" width="9.28515625" style="2" customWidth="1"/>
    <col min="14596" max="14596" width="10.5703125" style="2" customWidth="1"/>
    <col min="14597" max="14597" width="12.7109375" style="2" customWidth="1"/>
    <col min="14598" max="14599" width="11.28515625" style="2" customWidth="1"/>
    <col min="14600" max="14600" width="18.7109375" style="2" bestFit="1" customWidth="1"/>
    <col min="14601" max="14601" width="17.28515625" style="2" customWidth="1"/>
    <col min="14602" max="14602" width="18.28515625" style="2" bestFit="1" customWidth="1"/>
    <col min="14603" max="14603" width="16.7109375" style="2" bestFit="1" customWidth="1"/>
    <col min="14604" max="14604" width="21" style="2" bestFit="1" customWidth="1"/>
    <col min="14605" max="14605" width="13.5703125" style="2" customWidth="1"/>
    <col min="14606" max="14606" width="19.28515625" style="2" bestFit="1" customWidth="1"/>
    <col min="14607" max="14607" width="20.5703125" style="2" customWidth="1"/>
    <col min="14608" max="14608" width="18.85546875" style="2" customWidth="1"/>
    <col min="14609" max="14848" width="11.42578125" style="2"/>
    <col min="14849" max="14849" width="5.7109375" style="2" customWidth="1"/>
    <col min="14850" max="14850" width="52.5703125" style="2" customWidth="1"/>
    <col min="14851" max="14851" width="9.28515625" style="2" customWidth="1"/>
    <col min="14852" max="14852" width="10.5703125" style="2" customWidth="1"/>
    <col min="14853" max="14853" width="12.7109375" style="2" customWidth="1"/>
    <col min="14854" max="14855" width="11.28515625" style="2" customWidth="1"/>
    <col min="14856" max="14856" width="18.7109375" style="2" bestFit="1" customWidth="1"/>
    <col min="14857" max="14857" width="17.28515625" style="2" customWidth="1"/>
    <col min="14858" max="14858" width="18.28515625" style="2" bestFit="1" customWidth="1"/>
    <col min="14859" max="14859" width="16.7109375" style="2" bestFit="1" customWidth="1"/>
    <col min="14860" max="14860" width="21" style="2" bestFit="1" customWidth="1"/>
    <col min="14861" max="14861" width="13.5703125" style="2" customWidth="1"/>
    <col min="14862" max="14862" width="19.28515625" style="2" bestFit="1" customWidth="1"/>
    <col min="14863" max="14863" width="20.5703125" style="2" customWidth="1"/>
    <col min="14864" max="14864" width="18.85546875" style="2" customWidth="1"/>
    <col min="14865" max="15104" width="11.42578125" style="2"/>
    <col min="15105" max="15105" width="5.7109375" style="2" customWidth="1"/>
    <col min="15106" max="15106" width="52.5703125" style="2" customWidth="1"/>
    <col min="15107" max="15107" width="9.28515625" style="2" customWidth="1"/>
    <col min="15108" max="15108" width="10.5703125" style="2" customWidth="1"/>
    <col min="15109" max="15109" width="12.7109375" style="2" customWidth="1"/>
    <col min="15110" max="15111" width="11.28515625" style="2" customWidth="1"/>
    <col min="15112" max="15112" width="18.7109375" style="2" bestFit="1" customWidth="1"/>
    <col min="15113" max="15113" width="17.28515625" style="2" customWidth="1"/>
    <col min="15114" max="15114" width="18.28515625" style="2" bestFit="1" customWidth="1"/>
    <col min="15115" max="15115" width="16.7109375" style="2" bestFit="1" customWidth="1"/>
    <col min="15116" max="15116" width="21" style="2" bestFit="1" customWidth="1"/>
    <col min="15117" max="15117" width="13.5703125" style="2" customWidth="1"/>
    <col min="15118" max="15118" width="19.28515625" style="2" bestFit="1" customWidth="1"/>
    <col min="15119" max="15119" width="20.5703125" style="2" customWidth="1"/>
    <col min="15120" max="15120" width="18.85546875" style="2" customWidth="1"/>
    <col min="15121" max="15360" width="11.42578125" style="2"/>
    <col min="15361" max="15361" width="5.7109375" style="2" customWidth="1"/>
    <col min="15362" max="15362" width="52.5703125" style="2" customWidth="1"/>
    <col min="15363" max="15363" width="9.28515625" style="2" customWidth="1"/>
    <col min="15364" max="15364" width="10.5703125" style="2" customWidth="1"/>
    <col min="15365" max="15365" width="12.7109375" style="2" customWidth="1"/>
    <col min="15366" max="15367" width="11.28515625" style="2" customWidth="1"/>
    <col min="15368" max="15368" width="18.7109375" style="2" bestFit="1" customWidth="1"/>
    <col min="15369" max="15369" width="17.28515625" style="2" customWidth="1"/>
    <col min="15370" max="15370" width="18.28515625" style="2" bestFit="1" customWidth="1"/>
    <col min="15371" max="15371" width="16.7109375" style="2" bestFit="1" customWidth="1"/>
    <col min="15372" max="15372" width="21" style="2" bestFit="1" customWidth="1"/>
    <col min="15373" max="15373" width="13.5703125" style="2" customWidth="1"/>
    <col min="15374" max="15374" width="19.28515625" style="2" bestFit="1" customWidth="1"/>
    <col min="15375" max="15375" width="20.5703125" style="2" customWidth="1"/>
    <col min="15376" max="15376" width="18.85546875" style="2" customWidth="1"/>
    <col min="15377" max="15616" width="11.42578125" style="2"/>
    <col min="15617" max="15617" width="5.7109375" style="2" customWidth="1"/>
    <col min="15618" max="15618" width="52.5703125" style="2" customWidth="1"/>
    <col min="15619" max="15619" width="9.28515625" style="2" customWidth="1"/>
    <col min="15620" max="15620" width="10.5703125" style="2" customWidth="1"/>
    <col min="15621" max="15621" width="12.7109375" style="2" customWidth="1"/>
    <col min="15622" max="15623" width="11.28515625" style="2" customWidth="1"/>
    <col min="15624" max="15624" width="18.7109375" style="2" bestFit="1" customWidth="1"/>
    <col min="15625" max="15625" width="17.28515625" style="2" customWidth="1"/>
    <col min="15626" max="15626" width="18.28515625" style="2" bestFit="1" customWidth="1"/>
    <col min="15627" max="15627" width="16.7109375" style="2" bestFit="1" customWidth="1"/>
    <col min="15628" max="15628" width="21" style="2" bestFit="1" customWidth="1"/>
    <col min="15629" max="15629" width="13.5703125" style="2" customWidth="1"/>
    <col min="15630" max="15630" width="19.28515625" style="2" bestFit="1" customWidth="1"/>
    <col min="15631" max="15631" width="20.5703125" style="2" customWidth="1"/>
    <col min="15632" max="15632" width="18.85546875" style="2" customWidth="1"/>
    <col min="15633" max="15872" width="11.42578125" style="2"/>
    <col min="15873" max="15873" width="5.7109375" style="2" customWidth="1"/>
    <col min="15874" max="15874" width="52.5703125" style="2" customWidth="1"/>
    <col min="15875" max="15875" width="9.28515625" style="2" customWidth="1"/>
    <col min="15876" max="15876" width="10.5703125" style="2" customWidth="1"/>
    <col min="15877" max="15877" width="12.7109375" style="2" customWidth="1"/>
    <col min="15878" max="15879" width="11.28515625" style="2" customWidth="1"/>
    <col min="15880" max="15880" width="18.7109375" style="2" bestFit="1" customWidth="1"/>
    <col min="15881" max="15881" width="17.28515625" style="2" customWidth="1"/>
    <col min="15882" max="15882" width="18.28515625" style="2" bestFit="1" customWidth="1"/>
    <col min="15883" max="15883" width="16.7109375" style="2" bestFit="1" customWidth="1"/>
    <col min="15884" max="15884" width="21" style="2" bestFit="1" customWidth="1"/>
    <col min="15885" max="15885" width="13.5703125" style="2" customWidth="1"/>
    <col min="15886" max="15886" width="19.28515625" style="2" bestFit="1" customWidth="1"/>
    <col min="15887" max="15887" width="20.5703125" style="2" customWidth="1"/>
    <col min="15888" max="15888" width="18.85546875" style="2" customWidth="1"/>
    <col min="15889" max="16128" width="11.42578125" style="2"/>
    <col min="16129" max="16129" width="5.7109375" style="2" customWidth="1"/>
    <col min="16130" max="16130" width="52.5703125" style="2" customWidth="1"/>
    <col min="16131" max="16131" width="9.28515625" style="2" customWidth="1"/>
    <col min="16132" max="16132" width="10.5703125" style="2" customWidth="1"/>
    <col min="16133" max="16133" width="12.7109375" style="2" customWidth="1"/>
    <col min="16134" max="16135" width="11.28515625" style="2" customWidth="1"/>
    <col min="16136" max="16136" width="18.7109375" style="2" bestFit="1" customWidth="1"/>
    <col min="16137" max="16137" width="17.28515625" style="2" customWidth="1"/>
    <col min="16138" max="16138" width="18.28515625" style="2" bestFit="1" customWidth="1"/>
    <col min="16139" max="16139" width="16.7109375" style="2" bestFit="1" customWidth="1"/>
    <col min="16140" max="16140" width="21" style="2" bestFit="1" customWidth="1"/>
    <col min="16141" max="16141" width="13.5703125" style="2" customWidth="1"/>
    <col min="16142" max="16142" width="19.28515625" style="2" bestFit="1" customWidth="1"/>
    <col min="16143" max="16143" width="20.5703125" style="2" customWidth="1"/>
    <col min="16144" max="16144" width="18.85546875" style="2" customWidth="1"/>
    <col min="16145" max="16384" width="11.42578125" style="2"/>
  </cols>
  <sheetData>
    <row r="1" spans="1:16" ht="10.5" customHeight="1" x14ac:dyDescent="0.25"/>
    <row r="2" spans="1:16" ht="34.5" customHeight="1" x14ac:dyDescent="0.25">
      <c r="A2" s="185" t="str">
        <f>+'[2]5.ANÁLISIS DE PRECIOS'!A1:G1</f>
        <v>OBRA: “ADOQUINADO CALLE G. MARQUEZ  Y JULIO CORTAZAR”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16" x14ac:dyDescent="0.25">
      <c r="A3" s="186" t="str">
        <f>+'[2]5.ANÁLISIS DE PRECIOS'!A2:G2</f>
        <v>(Cuneta H° A° 0, 80 mts de desarrollo con e= 0,15 m)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1:16" ht="6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</row>
    <row r="5" spans="1:16" ht="18.75" x14ac:dyDescent="0.25">
      <c r="A5" s="187" t="s">
        <v>0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N5" s="4"/>
    </row>
    <row r="6" spans="1:16" ht="15" customHeight="1" x14ac:dyDescent="0.25">
      <c r="A6" s="186" t="str">
        <f>+'[2]5.ANÁLISIS DE PRECIOS'!A5:G5</f>
        <v>MES BASE: enero 2025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</row>
    <row r="7" spans="1:16" ht="6" customHeight="1" thickBot="1" x14ac:dyDescent="0.3"/>
    <row r="8" spans="1:16" ht="15" customHeight="1" x14ac:dyDescent="0.25">
      <c r="A8" s="188" t="s">
        <v>1</v>
      </c>
      <c r="B8" s="190" t="s">
        <v>2</v>
      </c>
      <c r="C8" s="192" t="s">
        <v>3</v>
      </c>
      <c r="D8" s="180" t="s">
        <v>4</v>
      </c>
      <c r="E8" s="178" t="s">
        <v>5</v>
      </c>
      <c r="F8" s="195" t="s">
        <v>6</v>
      </c>
      <c r="G8" s="178" t="s">
        <v>7</v>
      </c>
      <c r="H8" s="180" t="s">
        <v>8</v>
      </c>
      <c r="I8" s="180" t="s">
        <v>9</v>
      </c>
      <c r="J8" s="180" t="s">
        <v>10</v>
      </c>
      <c r="K8" s="180" t="s">
        <v>11</v>
      </c>
      <c r="L8" s="183" t="s">
        <v>12</v>
      </c>
      <c r="M8" s="173" t="s">
        <v>13</v>
      </c>
    </row>
    <row r="9" spans="1:16" ht="27.75" customHeight="1" thickBot="1" x14ac:dyDescent="0.3">
      <c r="A9" s="189"/>
      <c r="B9" s="191"/>
      <c r="C9" s="193"/>
      <c r="D9" s="181"/>
      <c r="E9" s="194"/>
      <c r="F9" s="196"/>
      <c r="G9" s="179"/>
      <c r="H9" s="181"/>
      <c r="I9" s="182"/>
      <c r="J9" s="182"/>
      <c r="K9" s="181"/>
      <c r="L9" s="184"/>
      <c r="M9" s="174"/>
    </row>
    <row r="10" spans="1:16" ht="19.5" customHeight="1" x14ac:dyDescent="0.25">
      <c r="A10" s="5"/>
      <c r="B10" s="6" t="s">
        <v>14</v>
      </c>
      <c r="C10" s="5"/>
      <c r="D10" s="7"/>
      <c r="E10" s="7"/>
      <c r="F10" s="8"/>
      <c r="G10" s="8"/>
      <c r="H10" s="7"/>
      <c r="I10" s="8"/>
      <c r="J10" s="8"/>
      <c r="K10" s="7"/>
      <c r="L10" s="9"/>
      <c r="M10" s="10"/>
    </row>
    <row r="11" spans="1:16" ht="17.25" customHeight="1" x14ac:dyDescent="0.25">
      <c r="A11" s="11">
        <f>+'[2]5.ANÁLISIS DE PRECIOS'!D7</f>
        <v>1</v>
      </c>
      <c r="B11" s="12" t="str">
        <f>'[2]5.ANÁLISIS DE PRECIOS'!D8</f>
        <v>Limpieza, replanteo y topografía</v>
      </c>
      <c r="C11" s="13" t="str">
        <f>+'[2]5.ANÁLISIS DE PRECIOS'!G8</f>
        <v>m2</v>
      </c>
      <c r="D11" s="14">
        <v>543.4</v>
      </c>
      <c r="E11" s="15"/>
      <c r="F11" s="15"/>
      <c r="G11" s="15"/>
      <c r="H11" s="15"/>
      <c r="I11" s="15"/>
      <c r="J11" s="15"/>
      <c r="K11" s="15"/>
      <c r="L11" s="16"/>
      <c r="M11" s="17"/>
      <c r="N11" s="18"/>
      <c r="O11" s="19"/>
    </row>
    <row r="12" spans="1:16" ht="17.25" customHeight="1" x14ac:dyDescent="0.25">
      <c r="A12" s="11"/>
      <c r="B12" s="20" t="s">
        <v>15</v>
      </c>
      <c r="C12" s="11"/>
      <c r="D12" s="21"/>
      <c r="E12" s="22"/>
      <c r="F12" s="22"/>
      <c r="G12" s="22"/>
      <c r="H12" s="22"/>
      <c r="I12" s="22"/>
      <c r="J12" s="22"/>
      <c r="K12" s="22"/>
      <c r="L12" s="23"/>
      <c r="M12" s="17"/>
      <c r="N12" s="19"/>
      <c r="O12" s="19"/>
      <c r="P12" s="24"/>
    </row>
    <row r="13" spans="1:16" ht="17.25" customHeight="1" x14ac:dyDescent="0.25">
      <c r="A13" s="11">
        <f>+'[2]5.ANÁLISIS DE PRECIOS'!D17</f>
        <v>2</v>
      </c>
      <c r="B13" s="12" t="str">
        <f>+'[2]5.ANÁLISIS DE PRECIOS'!D18</f>
        <v>Apertura de caja e= 0,30 m</v>
      </c>
      <c r="C13" s="25" t="str">
        <f>+'[2]5.ANÁLISIS DE PRECIOS'!G18</f>
        <v>m3</v>
      </c>
      <c r="D13" s="14">
        <v>133.38</v>
      </c>
      <c r="E13" s="26"/>
      <c r="F13" s="27"/>
      <c r="G13" s="27"/>
      <c r="H13" s="27"/>
      <c r="I13" s="27"/>
      <c r="J13" s="27"/>
      <c r="K13" s="15"/>
      <c r="L13" s="16"/>
      <c r="M13" s="17"/>
      <c r="N13" s="28"/>
      <c r="O13" s="19"/>
    </row>
    <row r="14" spans="1:16" ht="16.5" customHeight="1" x14ac:dyDescent="0.25">
      <c r="A14" s="11">
        <f>+'[2]5.ANÁLISIS DE PRECIOS'!D26</f>
        <v>3</v>
      </c>
      <c r="B14" s="12" t="str">
        <f>+'[2]5.ANÁLISIS DE PRECIOS'!D27</f>
        <v>Compactación y perfilado de la subrasante</v>
      </c>
      <c r="C14" s="29" t="str">
        <f>+'[2]5.ANÁLISIS DE PRECIOS'!G27</f>
        <v>m2</v>
      </c>
      <c r="D14" s="14">
        <v>444.6</v>
      </c>
      <c r="E14" s="30"/>
      <c r="F14" s="31"/>
      <c r="G14" s="31"/>
      <c r="H14" s="31"/>
      <c r="I14" s="31"/>
      <c r="J14" s="31"/>
      <c r="K14" s="15"/>
      <c r="L14" s="16"/>
      <c r="M14" s="17"/>
      <c r="N14" s="28"/>
      <c r="O14" s="19"/>
    </row>
    <row r="15" spans="1:16" ht="16.5" customHeight="1" x14ac:dyDescent="0.25">
      <c r="A15" s="11">
        <f>+'[2]5.ANÁLISIS DE PRECIOS'!D35</f>
        <v>4</v>
      </c>
      <c r="B15" s="32" t="str">
        <f>+'[2]5.ANÁLISIS DE PRECIOS'!D36</f>
        <v>Construccion de base granular e= 0,15 m</v>
      </c>
      <c r="C15" s="29" t="str">
        <f>+'[2]5.ANÁLISIS DE PRECIOS'!G36</f>
        <v>m3</v>
      </c>
      <c r="D15" s="14">
        <v>66.69</v>
      </c>
      <c r="E15" s="33"/>
      <c r="F15" s="15"/>
      <c r="G15" s="15"/>
      <c r="H15" s="15"/>
      <c r="I15" s="15"/>
      <c r="J15" s="15"/>
      <c r="K15" s="15"/>
      <c r="L15" s="16"/>
      <c r="M15" s="17"/>
      <c r="N15" s="28"/>
      <c r="O15" s="19"/>
    </row>
    <row r="16" spans="1:16" ht="17.25" customHeight="1" x14ac:dyDescent="0.25">
      <c r="A16" s="11"/>
      <c r="B16" s="20" t="s">
        <v>16</v>
      </c>
      <c r="C16" s="11"/>
      <c r="D16" s="21"/>
      <c r="E16" s="22"/>
      <c r="F16" s="22"/>
      <c r="G16" s="22"/>
      <c r="H16" s="22"/>
      <c r="I16" s="22"/>
      <c r="J16" s="22"/>
      <c r="K16" s="22"/>
      <c r="L16" s="23"/>
      <c r="M16" s="17"/>
      <c r="N16" s="28"/>
      <c r="O16" s="19"/>
    </row>
    <row r="17" spans="1:16" ht="17.25" customHeight="1" x14ac:dyDescent="0.25">
      <c r="A17" s="11">
        <f>+'[2]5.ANÁLISIS DE PRECIOS'!D46</f>
        <v>5</v>
      </c>
      <c r="B17" s="12" t="str">
        <f>+'[2]5.ANÁLISIS DE PRECIOS'!D47</f>
        <v>Cuneta H° A° 0, 80 mts desarrollo con e= 0,15 m</v>
      </c>
      <c r="C17" s="29" t="s">
        <v>17</v>
      </c>
      <c r="D17" s="34">
        <v>494</v>
      </c>
      <c r="E17" s="15"/>
      <c r="F17" s="15"/>
      <c r="G17" s="15"/>
      <c r="H17" s="15"/>
      <c r="I17" s="15"/>
      <c r="J17" s="15"/>
      <c r="K17" s="15"/>
      <c r="L17" s="16"/>
      <c r="M17" s="17"/>
      <c r="N17" s="28"/>
      <c r="O17" s="19"/>
    </row>
    <row r="18" spans="1:16" ht="30" hidden="1" x14ac:dyDescent="0.25">
      <c r="A18" s="35">
        <v>6</v>
      </c>
      <c r="B18" s="36" t="s">
        <v>18</v>
      </c>
      <c r="C18" s="37" t="s">
        <v>19</v>
      </c>
      <c r="D18" s="38"/>
      <c r="E18" s="39"/>
      <c r="F18" s="39"/>
      <c r="G18" s="39"/>
      <c r="H18" s="39"/>
      <c r="I18" s="39"/>
      <c r="J18" s="39"/>
      <c r="K18" s="39"/>
      <c r="L18" s="40"/>
      <c r="M18" s="41"/>
      <c r="N18" s="28"/>
      <c r="O18" s="19"/>
    </row>
    <row r="19" spans="1:16" ht="16.5" customHeight="1" x14ac:dyDescent="0.25">
      <c r="A19" s="11">
        <v>7</v>
      </c>
      <c r="B19" s="42" t="s">
        <v>20</v>
      </c>
      <c r="C19" s="43" t="s">
        <v>21</v>
      </c>
      <c r="D19" s="44">
        <v>1344</v>
      </c>
      <c r="E19" s="45"/>
      <c r="F19" s="45"/>
      <c r="G19" s="45"/>
      <c r="H19" s="45"/>
      <c r="I19" s="45"/>
      <c r="J19" s="45"/>
      <c r="K19" s="45"/>
      <c r="L19" s="46"/>
      <c r="M19" s="47"/>
      <c r="N19" s="28"/>
      <c r="O19" s="19"/>
    </row>
    <row r="20" spans="1:16" ht="17.25" customHeight="1" x14ac:dyDescent="0.25">
      <c r="A20" s="11"/>
      <c r="B20" s="48" t="s">
        <v>22</v>
      </c>
      <c r="C20" s="11"/>
      <c r="D20" s="49"/>
      <c r="E20" s="22"/>
      <c r="F20" s="22"/>
      <c r="G20" s="22"/>
      <c r="H20" s="22"/>
      <c r="I20" s="22"/>
      <c r="J20" s="22"/>
      <c r="K20" s="22"/>
      <c r="L20" s="23"/>
      <c r="M20" s="17"/>
      <c r="N20" s="28"/>
      <c r="O20" s="19"/>
    </row>
    <row r="21" spans="1:16" ht="17.25" customHeight="1" x14ac:dyDescent="0.25">
      <c r="A21" s="11">
        <v>8</v>
      </c>
      <c r="B21" s="50" t="str">
        <f>+'[2]5.ANÁLISIS DE PRECIOS'!D94</f>
        <v>Toma de juntas</v>
      </c>
      <c r="C21" s="13">
        <f>+'[2]5.ANÁLISIS DE PRECIOS'!G94</f>
        <v>0</v>
      </c>
      <c r="D21" s="34">
        <v>6.67</v>
      </c>
      <c r="E21" s="15"/>
      <c r="F21" s="15"/>
      <c r="G21" s="15"/>
      <c r="H21" s="15"/>
      <c r="I21" s="15"/>
      <c r="J21" s="15"/>
      <c r="K21" s="15"/>
      <c r="L21" s="16"/>
      <c r="M21" s="17"/>
      <c r="N21" s="28"/>
      <c r="O21" s="19"/>
    </row>
    <row r="22" spans="1:16" ht="17.25" customHeight="1" x14ac:dyDescent="0.25">
      <c r="A22" s="11">
        <v>9</v>
      </c>
      <c r="B22" s="12" t="str">
        <f>+'[2]5.ANÁLISIS DE PRECIOS'!D102</f>
        <v>Cartel de obra</v>
      </c>
      <c r="C22" s="13" t="str">
        <f>+'[2]5.ANÁLISIS DE PRECIOS'!G102</f>
        <v>gl</v>
      </c>
      <c r="D22" s="34">
        <v>1</v>
      </c>
      <c r="E22" s="15"/>
      <c r="F22" s="15"/>
      <c r="G22" s="15"/>
      <c r="H22" s="15"/>
      <c r="I22" s="15"/>
      <c r="J22" s="15"/>
      <c r="K22" s="15"/>
      <c r="L22" s="16"/>
      <c r="M22" s="17"/>
      <c r="N22" s="28"/>
      <c r="O22" s="19"/>
    </row>
    <row r="23" spans="1:16" ht="15.75" customHeight="1" thickBot="1" x14ac:dyDescent="0.3">
      <c r="A23" s="51">
        <v>10</v>
      </c>
      <c r="B23" s="52" t="str">
        <f>+'[2]5.ANÁLISIS DE PRECIOS'!D110</f>
        <v>Limpieza final de obra</v>
      </c>
      <c r="C23" s="53" t="str">
        <f>+'[2]5.ANÁLISIS DE PRECIOS'!G110</f>
        <v>m2</v>
      </c>
      <c r="D23" s="54">
        <v>543.4</v>
      </c>
      <c r="E23" s="55"/>
      <c r="F23" s="55"/>
      <c r="G23" s="55"/>
      <c r="H23" s="55"/>
      <c r="I23" s="55"/>
      <c r="J23" s="55"/>
      <c r="K23" s="55"/>
      <c r="L23" s="56"/>
      <c r="M23" s="17"/>
      <c r="N23" s="18"/>
      <c r="O23" s="19"/>
    </row>
    <row r="24" spans="1:16" ht="15" customHeight="1" thickBot="1" x14ac:dyDescent="0.3">
      <c r="A24" s="57"/>
      <c r="B24" s="58"/>
      <c r="D24" s="58"/>
      <c r="E24" s="58"/>
      <c r="F24" s="58"/>
      <c r="G24" s="58"/>
      <c r="H24" s="58"/>
      <c r="I24" s="58"/>
      <c r="J24" s="58"/>
      <c r="K24" s="58"/>
      <c r="L24" s="58"/>
      <c r="M24" s="59"/>
    </row>
    <row r="25" spans="1:16" ht="19.5" customHeight="1" thickBot="1" x14ac:dyDescent="0.3">
      <c r="A25" s="57"/>
      <c r="B25" s="60" t="s">
        <v>23</v>
      </c>
      <c r="D25" s="61"/>
      <c r="E25" s="58"/>
      <c r="F25" s="58"/>
      <c r="G25" s="58"/>
      <c r="H25" s="62">
        <f>SUM(H11:H23)</f>
        <v>0</v>
      </c>
      <c r="I25" s="62">
        <f>SUM(I11:I23)</f>
        <v>0</v>
      </c>
      <c r="J25" s="62">
        <f>SUM(J11:J23)</f>
        <v>0</v>
      </c>
      <c r="K25" s="58"/>
      <c r="L25" s="63">
        <f>+SUM(L11:L23)</f>
        <v>0</v>
      </c>
      <c r="M25" s="64">
        <f>+SUM(M11:M23)</f>
        <v>0</v>
      </c>
      <c r="N25" s="65"/>
      <c r="O25" s="66"/>
      <c r="P25" s="67"/>
    </row>
    <row r="26" spans="1:16" ht="10.5" customHeight="1" thickBot="1" x14ac:dyDescent="0.3">
      <c r="A26" s="57"/>
      <c r="B26" s="68"/>
      <c r="D26" s="58"/>
      <c r="E26" s="58"/>
      <c r="F26" s="58"/>
      <c r="G26" s="58"/>
      <c r="H26" s="69"/>
      <c r="I26" s="58"/>
      <c r="J26" s="70"/>
      <c r="K26" s="58"/>
      <c r="L26" s="58"/>
    </row>
    <row r="27" spans="1:16" ht="19.5" customHeight="1" thickBot="1" x14ac:dyDescent="0.3">
      <c r="A27" s="57"/>
      <c r="B27" s="60" t="s">
        <v>24</v>
      </c>
      <c r="C27" s="2"/>
      <c r="D27" s="71">
        <v>0.05</v>
      </c>
      <c r="E27" s="58"/>
      <c r="F27" s="58"/>
      <c r="G27" s="58"/>
      <c r="H27" s="72">
        <f>ROUND(D27*H25,2)</f>
        <v>0</v>
      </c>
      <c r="I27" s="73">
        <f>I25*0.05</f>
        <v>0</v>
      </c>
      <c r="J27" s="74">
        <f>ROUND(D27*J25,2)</f>
        <v>0</v>
      </c>
      <c r="K27" s="58"/>
      <c r="L27" s="72">
        <f>+H27+J27+I27</f>
        <v>0</v>
      </c>
      <c r="N27" s="75"/>
      <c r="O27" s="76"/>
    </row>
    <row r="28" spans="1:16" ht="7.5" customHeight="1" thickBot="1" x14ac:dyDescent="0.3">
      <c r="A28" s="57"/>
      <c r="B28" s="68"/>
      <c r="C28" s="77"/>
      <c r="D28" s="58"/>
      <c r="E28" s="58"/>
      <c r="F28" s="58"/>
      <c r="G28" s="58"/>
      <c r="H28" s="69"/>
      <c r="I28" s="58"/>
      <c r="J28" s="70"/>
      <c r="K28" s="58"/>
      <c r="L28" s="78"/>
    </row>
    <row r="29" spans="1:16" ht="19.5" customHeight="1" thickBot="1" x14ac:dyDescent="0.3">
      <c r="A29" s="57"/>
      <c r="B29" s="60"/>
      <c r="C29" s="2"/>
      <c r="D29" s="71">
        <v>0</v>
      </c>
      <c r="E29" s="58"/>
      <c r="F29" s="58"/>
      <c r="G29" s="58"/>
      <c r="H29" s="72">
        <f>ROUND(D29*H25,2)</f>
        <v>0</v>
      </c>
      <c r="I29" s="79"/>
      <c r="J29" s="74">
        <f>ROUND(D29*J25,2)</f>
        <v>0</v>
      </c>
      <c r="K29" s="58"/>
      <c r="L29" s="72">
        <f>H29+J29</f>
        <v>0</v>
      </c>
    </row>
    <row r="30" spans="1:16" ht="7.5" customHeight="1" thickBot="1" x14ac:dyDescent="0.3">
      <c r="A30" s="57"/>
      <c r="B30" s="68"/>
      <c r="C30" s="57"/>
      <c r="D30" s="58"/>
      <c r="E30" s="58"/>
      <c r="F30" s="58"/>
      <c r="G30" s="58"/>
      <c r="H30" s="69"/>
      <c r="I30" s="58"/>
      <c r="J30" s="70"/>
      <c r="K30" s="58"/>
      <c r="L30" s="58"/>
    </row>
    <row r="31" spans="1:16" ht="19.5" customHeight="1" thickBot="1" x14ac:dyDescent="0.3">
      <c r="A31" s="57"/>
      <c r="B31" s="60" t="s">
        <v>25</v>
      </c>
      <c r="C31" s="2"/>
      <c r="D31" s="80">
        <v>0.21</v>
      </c>
      <c r="E31" s="58"/>
      <c r="F31" s="58"/>
      <c r="G31" s="58"/>
      <c r="H31" s="72">
        <f>ROUND(D31*H25,2)</f>
        <v>0</v>
      </c>
      <c r="I31" s="74">
        <f>I25*0.21</f>
        <v>0</v>
      </c>
      <c r="J31" s="74">
        <f>ROUND(D31*J25,2)</f>
        <v>0</v>
      </c>
      <c r="K31" s="58"/>
      <c r="L31" s="72">
        <f>H31+J31+I31</f>
        <v>0</v>
      </c>
      <c r="M31" s="4"/>
    </row>
    <row r="32" spans="1:16" ht="6" customHeight="1" thickBot="1" x14ac:dyDescent="0.3">
      <c r="B32" s="68"/>
      <c r="D32" s="58"/>
      <c r="E32" s="58"/>
      <c r="F32" s="58"/>
      <c r="G32" s="58"/>
      <c r="H32" s="58"/>
      <c r="I32" s="58"/>
      <c r="J32" s="58"/>
      <c r="K32" s="58"/>
      <c r="L32" s="58"/>
    </row>
    <row r="33" spans="2:15" ht="19.5" customHeight="1" thickBot="1" x14ac:dyDescent="0.3">
      <c r="B33" s="60" t="s">
        <v>26</v>
      </c>
      <c r="D33" s="58"/>
      <c r="E33" s="58"/>
      <c r="F33" s="58"/>
      <c r="G33" s="58"/>
      <c r="H33" s="74">
        <f>+SUM(H25:H31)</f>
        <v>0</v>
      </c>
      <c r="I33" s="74">
        <f>+SUM(I25:I31)</f>
        <v>0</v>
      </c>
      <c r="J33" s="74">
        <f>+SUM(J25:J31)</f>
        <v>0</v>
      </c>
      <c r="K33" s="58"/>
      <c r="L33" s="63">
        <f>+SUM(L25:L31)</f>
        <v>0</v>
      </c>
      <c r="M33" s="67"/>
      <c r="N33" s="67"/>
      <c r="O33" s="67"/>
    </row>
    <row r="34" spans="2:15" ht="19.5" customHeight="1" thickBot="1" x14ac:dyDescent="0.3">
      <c r="B34" s="68"/>
      <c r="D34" s="81"/>
      <c r="E34" s="58"/>
      <c r="F34" s="58"/>
      <c r="G34" s="58"/>
      <c r="H34" s="58"/>
      <c r="I34" s="58"/>
      <c r="J34" s="58"/>
      <c r="K34" s="58"/>
      <c r="L34" s="82"/>
      <c r="N34" s="83"/>
    </row>
    <row r="35" spans="2:15" ht="21" customHeight="1" thickBot="1" x14ac:dyDescent="0.3">
      <c r="B35" s="175"/>
      <c r="C35" s="176"/>
      <c r="D35" s="176"/>
      <c r="E35" s="176"/>
      <c r="F35" s="176"/>
      <c r="G35" s="176"/>
      <c r="H35" s="176"/>
      <c r="I35" s="176"/>
      <c r="J35" s="176"/>
      <c r="K35" s="176"/>
      <c r="L35" s="177"/>
      <c r="M35" s="68"/>
      <c r="N35" s="84"/>
    </row>
    <row r="36" spans="2:15" x14ac:dyDescent="0.25">
      <c r="B36" s="58"/>
      <c r="K36" s="85"/>
      <c r="L36" s="82"/>
    </row>
  </sheetData>
  <mergeCells count="18">
    <mergeCell ref="A2:L2"/>
    <mergeCell ref="A3:L3"/>
    <mergeCell ref="A5:L5"/>
    <mergeCell ref="A6:L6"/>
    <mergeCell ref="A8:A9"/>
    <mergeCell ref="B8:B9"/>
    <mergeCell ref="C8:C9"/>
    <mergeCell ref="D8:D9"/>
    <mergeCell ref="E8:E9"/>
    <mergeCell ref="F8:F9"/>
    <mergeCell ref="M8:M9"/>
    <mergeCell ref="B35:L35"/>
    <mergeCell ref="G8:G9"/>
    <mergeCell ref="H8:H9"/>
    <mergeCell ref="I8:I9"/>
    <mergeCell ref="J8:J9"/>
    <mergeCell ref="K8:K9"/>
    <mergeCell ref="L8:L9"/>
  </mergeCells>
  <conditionalFormatting sqref="M11:M2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{3B261D22-F7EC-4608-AA1D-79C6B0CABCEC}</x14:id>
        </ext>
      </extLst>
    </cfRule>
  </conditionalFormatting>
  <printOptions horizontalCentered="1"/>
  <pageMargins left="0.25" right="0.25" top="0.75" bottom="0.75" header="0.3" footer="0.3"/>
  <pageSetup paperSize="9" scale="74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261D22-F7EC-4608-AA1D-79C6B0CABCEC}">
            <x14:dataBar minLength="0" maxLength="100" negativeBarColorSameAsPositive="1" axisPosition="none">
              <x14:cfvo type="min"/>
              <x14:cfvo type="max"/>
            </x14:dataBar>
          </x14:cfRule>
          <xm:sqref>M11:M24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4.CURVA DE INVERSION</vt:lpstr>
      <vt:lpstr>3.PLAN DE TRAB, CURVA DE INVER</vt:lpstr>
      <vt:lpstr>2.CÓMPUTO Y PRESUPUESTO</vt:lpstr>
      <vt:lpstr>'2.CÓMPUTO Y PRESUPUESTO'!Área_de_impresión</vt:lpstr>
      <vt:lpstr>'3.PLAN DE TRAB, CURVA DE INVER'!Área_de_impresión</vt:lpstr>
      <vt:lpstr>'4.CURVA DE INVERSION'!Área_de_impresión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Bajcetic</dc:creator>
  <cp:lastModifiedBy>Hacienda San Lorenzo</cp:lastModifiedBy>
  <dcterms:created xsi:type="dcterms:W3CDTF">2025-04-30T16:04:14Z</dcterms:created>
  <dcterms:modified xsi:type="dcterms:W3CDTF">2025-05-06T16:08:16Z</dcterms:modified>
</cp:coreProperties>
</file>