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OneDrive\Escritorio\CARO\"/>
    </mc:Choice>
  </mc:AlternateContent>
  <xr:revisionPtr revIDLastSave="0" documentId="8_{71E887C6-5CA2-42B7-8398-7FA0C37FEB05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PRESUPUESTO" sheetId="25" r:id="rId1"/>
    <sheet name="ANALISIS DE COSTO" sheetId="41" r:id="rId2"/>
    <sheet name="PLAN DE TRAB. Y CURVA DE IN " sheetId="66" r:id="rId3"/>
  </sheets>
  <externalReferences>
    <externalReference r:id="rId4"/>
  </externalReferences>
  <definedNames>
    <definedName name="_xlnm.Print_Area" localSheetId="1">'ANALISIS DE COSTO'!$A$1:$I$167</definedName>
    <definedName name="_xlnm.Print_Area" localSheetId="2">'PLAN DE TRAB. Y CURVA DE IN '!$B$2:$K$65</definedName>
    <definedName name="_xlnm.Print_Area" localSheetId="0">PRESUPUESTO!$A$2:$M$39</definedName>
    <definedName name="_xlnm.Print_Titles" localSheetId="1">'ANALISIS DE COSTO'!$2:$10</definedName>
    <definedName name="_xlnm.Print_Titles" localSheetId="0">PRESUPUESTO!$2:$12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1" l="1"/>
  <c r="E13" i="41" l="1"/>
  <c r="E15" i="25" l="1"/>
  <c r="E155" i="41" l="1"/>
  <c r="E143" i="41" l="1"/>
  <c r="E135" i="41" l="1"/>
  <c r="E37" i="41" l="1"/>
  <c r="E127" i="41" l="1"/>
  <c r="E119" i="41" l="1"/>
  <c r="E107" i="41" l="1"/>
  <c r="E93" i="41"/>
  <c r="E77" i="41"/>
  <c r="E63" i="41"/>
  <c r="E48" i="41"/>
  <c r="E26" i="41"/>
  <c r="B5" i="66" l="1"/>
  <c r="B8" i="66" l="1"/>
  <c r="B7" i="66"/>
  <c r="B6" i="66"/>
  <c r="B39" i="66" s="1"/>
  <c r="H10" i="66" l="1"/>
  <c r="I10" i="66" s="1"/>
  <c r="J10" i="66" l="1"/>
  <c r="C4" i="41" l="1"/>
  <c r="C5" i="41"/>
  <c r="C6" i="41"/>
  <c r="C7" i="41"/>
  <c r="C8" i="41"/>
  <c r="J102" i="41" l="1"/>
  <c r="H156" i="41"/>
  <c r="H144" i="41"/>
  <c r="D25" i="66" l="1"/>
  <c r="E8" i="66" l="1"/>
  <c r="F26" i="66" l="1"/>
  <c r="H26" i="66"/>
  <c r="I26" i="66"/>
  <c r="E25" i="66"/>
  <c r="G26" i="66"/>
  <c r="J26" i="66"/>
  <c r="K26" i="66" l="1"/>
</calcChain>
</file>

<file path=xl/sharedStrings.xml><?xml version="1.0" encoding="utf-8"?>
<sst xmlns="http://schemas.openxmlformats.org/spreadsheetml/2006/main" count="410" uniqueCount="155">
  <si>
    <t>DESIGNACION</t>
  </si>
  <si>
    <t>PRECIOS</t>
  </si>
  <si>
    <t>UNI.</t>
  </si>
  <si>
    <t>RUBRO</t>
  </si>
  <si>
    <t>ITEMS</t>
  </si>
  <si>
    <t>PRECIO</t>
  </si>
  <si>
    <t>CANTIDAD</t>
  </si>
  <si>
    <t>TOTAL</t>
  </si>
  <si>
    <t>ITEM</t>
  </si>
  <si>
    <t>SUBTOTAL 1</t>
  </si>
  <si>
    <t>SUBTOTAL 2</t>
  </si>
  <si>
    <t>2.1</t>
  </si>
  <si>
    <t>DESIGNACIÓN DE LAS OBRAS</t>
  </si>
  <si>
    <t>1.1</t>
  </si>
  <si>
    <t>PRECIO RUBRO</t>
  </si>
  <si>
    <t>Total acumulado (%)</t>
  </si>
  <si>
    <t>Total periodo (%)</t>
  </si>
  <si>
    <t>SON:</t>
  </si>
  <si>
    <t>OFICIAL</t>
  </si>
  <si>
    <t>AYUDANTE</t>
  </si>
  <si>
    <t>h</t>
  </si>
  <si>
    <t>mo.002</t>
  </si>
  <si>
    <t>mo.004</t>
  </si>
  <si>
    <t>mo.006</t>
  </si>
  <si>
    <t>mo.007</t>
  </si>
  <si>
    <t>u</t>
  </si>
  <si>
    <t>fi.027</t>
  </si>
  <si>
    <t xml:space="preserve">COPIA XEROX DE PLANOS </t>
  </si>
  <si>
    <t>m2</t>
  </si>
  <si>
    <t>li.006b</t>
  </si>
  <si>
    <t>CEMENTO PORTLAND (precio real)</t>
  </si>
  <si>
    <t>kg</t>
  </si>
  <si>
    <t>ar.003</t>
  </si>
  <si>
    <t>RIPIO ZARANDEADO 1/3</t>
  </si>
  <si>
    <t>m3</t>
  </si>
  <si>
    <t>ar.001</t>
  </si>
  <si>
    <t>ARENA GRUESA</t>
  </si>
  <si>
    <t>eq.010</t>
  </si>
  <si>
    <t>MOTONIVELADORA (HS)</t>
  </si>
  <si>
    <t>eq.012</t>
  </si>
  <si>
    <t>CAMIÓN VOLCADOR 140 H.P. (HS)</t>
  </si>
  <si>
    <t>eq.020</t>
  </si>
  <si>
    <t>CAMIÓN MIXER 5 M3 240 H.P.(HS)</t>
  </si>
  <si>
    <t>HIERRO MEJORADO DE 10 MM.</t>
  </si>
  <si>
    <t>m</t>
  </si>
  <si>
    <t>l</t>
  </si>
  <si>
    <t>sa.090</t>
  </si>
  <si>
    <t>CAÑO PVC 3.2 P/DESAGUE CLOACAL 0.110 X 4 M.</t>
  </si>
  <si>
    <t>UNITARIO</t>
  </si>
  <si>
    <t>ac.015</t>
  </si>
  <si>
    <t>ac.029</t>
  </si>
  <si>
    <t>ELECTRODOS 2,5 MM</t>
  </si>
  <si>
    <t>%</t>
  </si>
  <si>
    <t>2.2</t>
  </si>
  <si>
    <t>ac.116</t>
  </si>
  <si>
    <t>CAÑO ESTRUCTURAL 25X25X1,6 X 6 M</t>
  </si>
  <si>
    <t>ad.001</t>
  </si>
  <si>
    <t>ANTISOL NORMALIZADO</t>
  </si>
  <si>
    <t>ai.007</t>
  </si>
  <si>
    <t>ASFALTO PLÁSTICO P/JUNTAS DE PAVIMENTO</t>
  </si>
  <si>
    <t>ar.004</t>
  </si>
  <si>
    <t>RIPIOSA</t>
  </si>
  <si>
    <t>ar.005</t>
  </si>
  <si>
    <t>ENLAME</t>
  </si>
  <si>
    <t>ar.006</t>
  </si>
  <si>
    <t>ARENA MEDIANA</t>
  </si>
  <si>
    <t>ar.007</t>
  </si>
  <si>
    <t>ARIDO P/BASE MAX 1 1/2"- VIAL</t>
  </si>
  <si>
    <t>ch.030</t>
  </si>
  <si>
    <t>CHAPA LISA GALVANIZADA Nº 24 DE 1,22X2,44</t>
  </si>
  <si>
    <t>eq.008</t>
  </si>
  <si>
    <t>RETROEXCAVADORA 87 H.P. (HS)</t>
  </si>
  <si>
    <t>eq.014</t>
  </si>
  <si>
    <t>PALA CARGADORA 140 H.P.(HS)</t>
  </si>
  <si>
    <t>eq.016</t>
  </si>
  <si>
    <t>RODILLO NEUMÁTICO AUTOPROPULSADO 70 HP(HS)</t>
  </si>
  <si>
    <t>eq.018</t>
  </si>
  <si>
    <t>VIBROCOMPACTADOR AUTOPROPULSADO 120 HP (HS)</t>
  </si>
  <si>
    <t>eq.070</t>
  </si>
  <si>
    <t>EQUIPO REGADOR DE AGUA  CAP. 6000 LT</t>
  </si>
  <si>
    <t>eq.076</t>
  </si>
  <si>
    <t>COMPACTADORA DE SUELO RODILLO LISO 145 HP CS 533 D</t>
  </si>
  <si>
    <t>CUADRILLA TIPO UOCRA</t>
  </si>
  <si>
    <t>CUADRILLA TIPO U.G.A.T.S.</t>
  </si>
  <si>
    <t>rc.010</t>
  </si>
  <si>
    <t>MARCO Y TAPA H°D° 85/90KG. SIST. ABISAGRADO</t>
  </si>
  <si>
    <t>rc.020</t>
  </si>
  <si>
    <t>CAÑO PVC CLOACAL JE 160MM</t>
  </si>
  <si>
    <t>rv.010</t>
  </si>
  <si>
    <t>ADOQUINES PARA PAVIMENTO 8 CM</t>
  </si>
  <si>
    <t>sa.112</t>
  </si>
  <si>
    <t>RAMAL Y PVC CLOACAL D=160X110MM</t>
  </si>
  <si>
    <t>CURVA DE INVERSION</t>
  </si>
  <si>
    <t>ANTICIPO</t>
  </si>
  <si>
    <r>
      <t>Financiamiento Acumulado %</t>
    </r>
    <r>
      <rPr>
        <sz val="12"/>
        <rFont val="Arial"/>
        <family val="2"/>
      </rPr>
      <t xml:space="preserve"> - Desembolsos</t>
    </r>
  </si>
  <si>
    <r>
      <t xml:space="preserve">Financiamiento % </t>
    </r>
    <r>
      <rPr>
        <sz val="12"/>
        <rFont val="Arial"/>
        <family val="2"/>
      </rPr>
      <t>- Desembolsos</t>
    </r>
  </si>
  <si>
    <t>Total acumulado</t>
  </si>
  <si>
    <t>Total periodo</t>
  </si>
  <si>
    <t>RECEPCIÓN PROVISORIA</t>
  </si>
  <si>
    <t>Monto ($)</t>
  </si>
  <si>
    <t>Incidencia (%)</t>
  </si>
  <si>
    <t>PLAN DE TRABAJOS</t>
  </si>
  <si>
    <t xml:space="preserve">150 Días </t>
  </si>
  <si>
    <t>2.3</t>
  </si>
  <si>
    <t>M3</t>
  </si>
  <si>
    <t>M</t>
  </si>
  <si>
    <t>TOTAL ITEM</t>
  </si>
  <si>
    <t>SECRETARIA DE OBRA PUBLICAS</t>
  </si>
  <si>
    <t>% INC.</t>
  </si>
  <si>
    <t>PLANILLA DE COMPUTO Y  PRESUPUESTO</t>
  </si>
  <si>
    <t>A - Materiales</t>
  </si>
  <si>
    <t>B - Mano de obra</t>
  </si>
  <si>
    <t>C - Equipos</t>
  </si>
  <si>
    <t>EL PRESUPUESTO FINAL POR MATERIALES Y MANO DE OBRA  ASCIENDE A LA SUMA DE</t>
  </si>
  <si>
    <t>Costo total:</t>
  </si>
  <si>
    <t>ml</t>
  </si>
  <si>
    <t>Cartel de obra</t>
  </si>
  <si>
    <t>un</t>
  </si>
  <si>
    <t>Preparación de subrasante 10cm de espesor</t>
  </si>
  <si>
    <t>Provisión y Ejecución de base granular estabilizada e=0,20 mts</t>
  </si>
  <si>
    <t xml:space="preserve">Pavimento articulado </t>
  </si>
  <si>
    <t>Excavacion Apertura de Caja</t>
  </si>
  <si>
    <t>Provision y colocacion de adoquines de hormigon (incluye cama de arena y sellado de juntas)</t>
  </si>
  <si>
    <t>2.4</t>
  </si>
  <si>
    <t>2.5</t>
  </si>
  <si>
    <t>Ejecución de Pavimento de HºSº-Espesor = 0,15 m (faja confinamiento)</t>
  </si>
  <si>
    <t>Ejecución de Cordón  de confinamiento de 0,15 m de espesor y 0,4 m de ancho</t>
  </si>
  <si>
    <t>Ejecución de Cuneta tipo desague de 0,15 m de espesor y 1 m de desarrollo</t>
  </si>
  <si>
    <t>Red Cloacal</t>
  </si>
  <si>
    <t>herr.01</t>
  </si>
  <si>
    <t xml:space="preserve">Herramientas varias </t>
  </si>
  <si>
    <t>1</t>
  </si>
  <si>
    <t>Excavación a maquina para colocación de cañerías en  cualquier tipo de terreno y profundidad, incluyendo limpieza de terreno y perfilado manual, sin depresión de napa, sin transporte del sobrante.</t>
  </si>
  <si>
    <t>Relleno a maquina con material de la excavación y compactación de zanja de cañerías, hasta 1,80m  de profundidad, desparramo del sobrante, sin depresión de napa, sin aporte de material para relleno, sin transporte</t>
  </si>
  <si>
    <t>Cama de arena para asiento y protección superior de cañerías. (arena mediana)</t>
  </si>
  <si>
    <t>Construcción integral de bocas de registro, incluyendo marco tapa de HD , manguitos de empotramiento para cañerías, todo según plano tipo del pliego de ASSA, para profundidades de cañerías mayores a 2,50 m.</t>
  </si>
  <si>
    <t>Red cloacal 160mm</t>
  </si>
  <si>
    <t>N° exp:</t>
  </si>
  <si>
    <t>UBICACIÓN: SAN LORENZO-  DEPTO CAPITAL - SALTA</t>
  </si>
  <si>
    <t>1.2</t>
  </si>
  <si>
    <t>1.3</t>
  </si>
  <si>
    <t>1.4</t>
  </si>
  <si>
    <t>1.5</t>
  </si>
  <si>
    <t>1.6</t>
  </si>
  <si>
    <t>1.7</t>
  </si>
  <si>
    <t>1.8</t>
  </si>
  <si>
    <t>OBRA: PAVIMENTO ARTICULADO Y CLOACA EN PASAJE ACCESO A COSTANERA</t>
  </si>
  <si>
    <t>FECHA: MAT. Y EQ. JUL/2025 - M. OBRA AGO/2025</t>
  </si>
  <si>
    <t>2.6</t>
  </si>
  <si>
    <t>2</t>
  </si>
  <si>
    <t>Conexiones domiciliarias al a red cloacal</t>
  </si>
  <si>
    <t>GASTOS GENERALES</t>
  </si>
  <si>
    <t>BENEFICIOS</t>
  </si>
  <si>
    <t>IVA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</si>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</sst>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\ #,##0.00;\-&quot;$&quot;\ #,##0.00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-* #,##0.00\ _€_-;\-* #,##0.00\ _€_-;_-* &quot;-&quot;??\ _€_-;_-@_-"/>
    <numFmt numFmtId="168" formatCode=";;"/>
    <numFmt numFmtId="169" formatCode="#,##0.000"/>
    <numFmt numFmtId="170" formatCode="_ [$€-2]\ * #,##0.00_ ;_ [$€-2]\ * \-#,##0.00_ ;_ [$€-2]\ * &quot;-&quot;??_ "/>
    <numFmt numFmtId="171" formatCode="#,##0.00;[Red]#,##0.00"/>
    <numFmt numFmtId="172" formatCode="[$$-2C0A]\ #,##0.00"/>
    <numFmt numFmtId="173" formatCode="_ [$$-2C0A]\ * #,##0.00_ ;_ [$$-2C0A]\ * \-#,##0.00_ ;_ [$$-2C0A]\ * &quot;-&quot;??_ ;_ @_ "/>
    <numFmt numFmtId="174" formatCode="&quot;$&quot;#,##0.00"/>
    <numFmt numFmtId="175" formatCode="&quot;$&quot;#,##0.00;[Red]&quot;$&quot;#,##0.00"/>
    <numFmt numFmtId="176" formatCode="&quot;$&quot;\ #,##0.00"/>
    <numFmt numFmtId="177" formatCode="#,##0.0000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1"/>
      <color theme="1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b/>
      <sz val="9"/>
      <name val="Arial"/>
      <family val="2"/>
    </font>
    <font>
      <sz val="10"/>
      <color rgb="FF00B050"/>
      <name val="Arial"/>
      <family val="2"/>
    </font>
    <font>
      <b/>
      <sz val="9"/>
      <color theme="3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5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166" fontId="10" fillId="0" borderId="0" applyFont="0" applyFill="0" applyBorder="0" applyAlignment="0" applyProtection="0"/>
    <xf numFmtId="0" fontId="14" fillId="0" borderId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6" applyNumberFormat="0" applyAlignment="0" applyProtection="0"/>
    <xf numFmtId="0" fontId="18" fillId="20" borderId="36" applyNumberFormat="0" applyAlignment="0" applyProtection="0"/>
    <xf numFmtId="0" fontId="19" fillId="21" borderId="37" applyNumberFormat="0" applyAlignment="0" applyProtection="0"/>
    <xf numFmtId="0" fontId="19" fillId="21" borderId="37" applyNumberFormat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11" borderId="36" applyNumberFormat="0" applyAlignment="0" applyProtection="0"/>
    <xf numFmtId="0" fontId="22" fillId="11" borderId="36" applyNumberFormat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33" fillId="0" borderId="0"/>
    <xf numFmtId="0" fontId="32" fillId="0" borderId="0"/>
    <xf numFmtId="0" fontId="2" fillId="0" borderId="0"/>
    <xf numFmtId="0" fontId="32" fillId="0" borderId="0"/>
    <xf numFmtId="0" fontId="3" fillId="27" borderId="40" applyNumberFormat="0" applyFont="0" applyAlignment="0" applyProtection="0"/>
    <xf numFmtId="0" fontId="3" fillId="27" borderId="4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20" borderId="41" applyNumberFormat="0" applyAlignment="0" applyProtection="0"/>
    <xf numFmtId="0" fontId="25" fillId="20" borderId="41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39" applyNumberFormat="0" applyFill="0" applyAlignment="0" applyProtection="0"/>
    <xf numFmtId="0" fontId="29" fillId="0" borderId="39" applyNumberFormat="0" applyFill="0" applyAlignment="0" applyProtection="0"/>
    <xf numFmtId="0" fontId="30" fillId="0" borderId="42" applyNumberFormat="0" applyFill="0" applyAlignment="0" applyProtection="0"/>
    <xf numFmtId="0" fontId="30" fillId="0" borderId="42" applyNumberFormat="0" applyFill="0" applyAlignment="0" applyProtection="0"/>
    <xf numFmtId="0" fontId="21" fillId="0" borderId="43" applyNumberFormat="0" applyFill="0" applyAlignment="0" applyProtection="0"/>
    <xf numFmtId="0" fontId="21" fillId="0" borderId="43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44" applyNumberFormat="0" applyFill="0" applyAlignment="0" applyProtection="0"/>
    <xf numFmtId="0" fontId="31" fillId="0" borderId="44" applyNumberFormat="0" applyFill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409">
    <xf numFmtId="0" fontId="0" fillId="0" borderId="0" xfId="0"/>
    <xf numFmtId="0" fontId="5" fillId="0" borderId="0" xfId="1" applyFont="1" applyBorder="1" applyAlignment="1">
      <alignment vertical="center"/>
    </xf>
    <xf numFmtId="0" fontId="10" fillId="0" borderId="0" xfId="9" applyFont="1" applyAlignment="1">
      <alignment vertical="center"/>
    </xf>
    <xf numFmtId="0" fontId="10" fillId="0" borderId="0" xfId="1" applyFont="1" applyAlignment="1">
      <alignment vertical="center"/>
    </xf>
    <xf numFmtId="172" fontId="10" fillId="0" borderId="0" xfId="9" applyNumberFormat="1" applyFont="1" applyAlignment="1">
      <alignment vertical="center"/>
    </xf>
    <xf numFmtId="0" fontId="10" fillId="0" borderId="0" xfId="9" applyFont="1" applyAlignment="1">
      <alignment horizontal="center" vertical="center"/>
    </xf>
    <xf numFmtId="0" fontId="5" fillId="0" borderId="24" xfId="1" applyFont="1" applyBorder="1" applyAlignment="1">
      <alignment vertical="center"/>
    </xf>
    <xf numFmtId="0" fontId="9" fillId="0" borderId="20" xfId="9" applyFont="1" applyBorder="1" applyAlignment="1">
      <alignment vertical="center"/>
    </xf>
    <xf numFmtId="166" fontId="5" fillId="3" borderId="25" xfId="8" applyFont="1" applyFill="1" applyBorder="1" applyAlignment="1">
      <alignment horizontal="center"/>
    </xf>
    <xf numFmtId="0" fontId="5" fillId="5" borderId="30" xfId="4" applyFont="1" applyFill="1" applyBorder="1" applyAlignment="1">
      <alignment vertical="center"/>
    </xf>
    <xf numFmtId="0" fontId="5" fillId="5" borderId="24" xfId="4" applyFont="1" applyFill="1" applyBorder="1" applyAlignment="1">
      <alignment vertical="center"/>
    </xf>
    <xf numFmtId="0" fontId="5" fillId="5" borderId="0" xfId="4" applyFont="1" applyFill="1" applyBorder="1" applyAlignment="1">
      <alignment horizontal="left" vertical="center"/>
    </xf>
    <xf numFmtId="166" fontId="5" fillId="5" borderId="0" xfId="8" applyFont="1" applyFill="1" applyBorder="1" applyAlignment="1">
      <alignment horizontal="left" vertical="center"/>
    </xf>
    <xf numFmtId="0" fontId="5" fillId="5" borderId="0" xfId="4" applyFont="1" applyFill="1" applyBorder="1" applyAlignment="1">
      <alignment vertical="center"/>
    </xf>
    <xf numFmtId="0" fontId="5" fillId="5" borderId="0" xfId="4" applyFont="1" applyFill="1" applyBorder="1" applyAlignment="1">
      <alignment horizontal="center" vertical="center"/>
    </xf>
    <xf numFmtId="166" fontId="5" fillId="5" borderId="0" xfId="8" applyFont="1" applyFill="1" applyBorder="1" applyAlignment="1">
      <alignment horizontal="center" vertical="center"/>
    </xf>
    <xf numFmtId="0" fontId="5" fillId="5" borderId="21" xfId="4" applyFont="1" applyFill="1" applyBorder="1" applyAlignment="1">
      <alignment vertical="center"/>
    </xf>
    <xf numFmtId="0" fontId="5" fillId="5" borderId="20" xfId="4" applyFont="1" applyFill="1" applyBorder="1" applyAlignment="1">
      <alignment vertical="center"/>
    </xf>
    <xf numFmtId="0" fontId="5" fillId="5" borderId="20" xfId="4" applyFont="1" applyFill="1" applyBorder="1" applyAlignment="1">
      <alignment horizontal="left" vertical="center"/>
    </xf>
    <xf numFmtId="0" fontId="5" fillId="5" borderId="20" xfId="4" applyFont="1" applyFill="1" applyBorder="1" applyAlignment="1">
      <alignment horizontal="center" vertical="center"/>
    </xf>
    <xf numFmtId="168" fontId="10" fillId="5" borderId="20" xfId="1" applyNumberFormat="1" applyFont="1" applyFill="1" applyBorder="1"/>
    <xf numFmtId="0" fontId="5" fillId="0" borderId="24" xfId="1" applyFont="1" applyBorder="1" applyAlignment="1">
      <alignment horizontal="right" vertical="center"/>
    </xf>
    <xf numFmtId="0" fontId="9" fillId="0" borderId="20" xfId="9" applyFont="1" applyBorder="1" applyAlignment="1">
      <alignment horizontal="right" vertical="center"/>
    </xf>
    <xf numFmtId="171" fontId="10" fillId="0" borderId="0" xfId="9" applyNumberFormat="1" applyFont="1" applyAlignment="1">
      <alignment horizontal="right" vertical="center"/>
    </xf>
    <xf numFmtId="166" fontId="5" fillId="0" borderId="0" xfId="8" applyFont="1" applyAlignment="1">
      <alignment horizontal="right" vertical="center"/>
    </xf>
    <xf numFmtId="166" fontId="10" fillId="0" borderId="0" xfId="8" applyFont="1" applyAlignment="1">
      <alignment horizontal="right" vertical="center"/>
    </xf>
    <xf numFmtId="168" fontId="3" fillId="0" borderId="0" xfId="1" applyNumberFormat="1" applyFont="1"/>
    <xf numFmtId="0" fontId="5" fillId="0" borderId="24" xfId="1" applyFont="1" applyBorder="1" applyAlignment="1">
      <alignment horizontal="center" vertical="center"/>
    </xf>
    <xf numFmtId="0" fontId="5" fillId="0" borderId="21" xfId="9" applyFont="1" applyBorder="1" applyAlignment="1">
      <alignment horizontal="center" vertical="center"/>
    </xf>
    <xf numFmtId="9" fontId="10" fillId="0" borderId="0" xfId="10" applyFont="1" applyAlignment="1">
      <alignment horizontal="right" vertical="center"/>
    </xf>
    <xf numFmtId="0" fontId="34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166" fontId="3" fillId="0" borderId="0" xfId="8" applyFont="1"/>
    <xf numFmtId="0" fontId="3" fillId="0" borderId="0" xfId="1" applyFont="1" applyFill="1" applyAlignment="1">
      <alignment horizontal="center"/>
    </xf>
    <xf numFmtId="166" fontId="3" fillId="0" borderId="8" xfId="8" applyFont="1" applyBorder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6" fontId="3" fillId="0" borderId="25" xfId="8" applyFont="1" applyBorder="1"/>
    <xf numFmtId="3" fontId="3" fillId="4" borderId="28" xfId="1" applyNumberFormat="1" applyFont="1" applyFill="1" applyBorder="1" applyAlignment="1">
      <alignment horizontal="center"/>
    </xf>
    <xf numFmtId="3" fontId="3" fillId="4" borderId="29" xfId="1" applyNumberFormat="1" applyFont="1" applyFill="1" applyBorder="1" applyAlignment="1">
      <alignment horizontal="center"/>
    </xf>
    <xf numFmtId="0" fontId="5" fillId="5" borderId="35" xfId="4" applyFont="1" applyFill="1" applyBorder="1" applyAlignment="1">
      <alignment vertical="center"/>
    </xf>
    <xf numFmtId="0" fontId="5" fillId="4" borderId="20" xfId="9" applyFont="1" applyFill="1" applyBorder="1" applyAlignment="1">
      <alignment vertical="center"/>
    </xf>
    <xf numFmtId="166" fontId="5" fillId="3" borderId="18" xfId="8" applyFont="1" applyFill="1" applyBorder="1" applyAlignment="1">
      <alignment horizontal="center" vertical="center"/>
    </xf>
    <xf numFmtId="166" fontId="5" fillId="3" borderId="19" xfId="8" applyFont="1" applyFill="1" applyBorder="1" applyAlignment="1">
      <alignment horizontal="center" vertical="center"/>
    </xf>
    <xf numFmtId="169" fontId="3" fillId="0" borderId="2" xfId="1" applyNumberFormat="1" applyFont="1" applyFill="1" applyBorder="1"/>
    <xf numFmtId="0" fontId="3" fillId="0" borderId="2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left"/>
    </xf>
    <xf numFmtId="166" fontId="5" fillId="0" borderId="0" xfId="8" applyFont="1" applyFill="1" applyBorder="1" applyAlignment="1">
      <alignment horizontal="left"/>
    </xf>
    <xf numFmtId="0" fontId="3" fillId="0" borderId="0" xfId="1" applyFont="1" applyFill="1"/>
    <xf numFmtId="166" fontId="3" fillId="0" borderId="0" xfId="8" applyFont="1" applyFill="1"/>
    <xf numFmtId="4" fontId="3" fillId="0" borderId="0" xfId="1" applyNumberFormat="1" applyFont="1" applyBorder="1"/>
    <xf numFmtId="166" fontId="5" fillId="0" borderId="0" xfId="8" applyFont="1" applyFill="1" applyBorder="1"/>
    <xf numFmtId="172" fontId="5" fillId="29" borderId="10" xfId="9" applyNumberFormat="1" applyFont="1" applyFill="1" applyBorder="1" applyAlignment="1">
      <alignment horizontal="right" vertical="center"/>
    </xf>
    <xf numFmtId="0" fontId="10" fillId="29" borderId="0" xfId="9" applyFont="1" applyFill="1" applyAlignment="1">
      <alignment vertical="center"/>
    </xf>
    <xf numFmtId="166" fontId="5" fillId="29" borderId="10" xfId="8" applyFont="1" applyFill="1" applyBorder="1" applyAlignment="1">
      <alignment horizontal="right" vertical="center"/>
    </xf>
    <xf numFmtId="171" fontId="3" fillId="2" borderId="11" xfId="9" applyNumberFormat="1" applyFill="1" applyBorder="1" applyAlignment="1">
      <alignment horizontal="center" vertical="center"/>
    </xf>
    <xf numFmtId="171" fontId="3" fillId="2" borderId="2" xfId="9" applyNumberFormat="1" applyFill="1" applyBorder="1" applyAlignment="1">
      <alignment horizontal="center" vertical="center"/>
    </xf>
    <xf numFmtId="168" fontId="3" fillId="5" borderId="20" xfId="1" applyNumberFormat="1" applyFont="1" applyFill="1" applyBorder="1"/>
    <xf numFmtId="168" fontId="3" fillId="5" borderId="0" xfId="1" applyNumberFormat="1" applyFont="1" applyFill="1" applyBorder="1"/>
    <xf numFmtId="168" fontId="3" fillId="5" borderId="24" xfId="1" applyNumberFormat="1" applyFont="1" applyFill="1" applyBorder="1"/>
    <xf numFmtId="0" fontId="3" fillId="0" borderId="0" xfId="2" applyAlignment="1">
      <alignment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 wrapText="1"/>
    </xf>
    <xf numFmtId="0" fontId="3" fillId="0" borderId="0" xfId="2" applyAlignment="1">
      <alignment horizontal="center" vertical="center" wrapText="1"/>
    </xf>
    <xf numFmtId="0" fontId="3" fillId="0" borderId="0" xfId="2" applyBorder="1" applyAlignment="1">
      <alignment horizontal="right" vertical="center"/>
    </xf>
    <xf numFmtId="0" fontId="3" fillId="0" borderId="0" xfId="2" applyBorder="1" applyAlignment="1">
      <alignment vertical="center"/>
    </xf>
    <xf numFmtId="172" fontId="5" fillId="0" borderId="0" xfId="2" applyNumberFormat="1" applyFont="1" applyBorder="1" applyAlignment="1">
      <alignment horizontal="center" vertical="center"/>
    </xf>
    <xf numFmtId="166" fontId="5" fillId="0" borderId="0" xfId="8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/>
    </xf>
    <xf numFmtId="172" fontId="3" fillId="0" borderId="0" xfId="2" applyNumberFormat="1" applyBorder="1" applyAlignment="1">
      <alignment vertical="center"/>
    </xf>
    <xf numFmtId="0" fontId="12" fillId="0" borderId="35" xfId="2" applyFont="1" applyBorder="1" applyAlignment="1">
      <alignment horizontal="left" vertical="center"/>
    </xf>
    <xf numFmtId="0" fontId="5" fillId="0" borderId="24" xfId="2" applyFont="1" applyBorder="1" applyAlignment="1">
      <alignment vertical="center"/>
    </xf>
    <xf numFmtId="0" fontId="12" fillId="0" borderId="30" xfId="2" applyFont="1" applyBorder="1" applyAlignment="1">
      <alignment vertical="center"/>
    </xf>
    <xf numFmtId="0" fontId="3" fillId="0" borderId="0" xfId="154"/>
    <xf numFmtId="0" fontId="3" fillId="0" borderId="0" xfId="154" applyBorder="1" applyAlignment="1">
      <alignment vertical="center"/>
    </xf>
    <xf numFmtId="0" fontId="5" fillId="0" borderId="0" xfId="154" applyFont="1" applyBorder="1" applyAlignment="1">
      <alignment horizontal="left" vertical="center"/>
    </xf>
    <xf numFmtId="0" fontId="3" fillId="0" borderId="0" xfId="154" applyAlignment="1">
      <alignment vertical="center"/>
    </xf>
    <xf numFmtId="0" fontId="5" fillId="0" borderId="0" xfId="154" applyFont="1" applyBorder="1" applyAlignment="1">
      <alignment horizontal="center" vertical="center"/>
    </xf>
    <xf numFmtId="10" fontId="38" fillId="0" borderId="2" xfId="154" applyNumberFormat="1" applyFont="1" applyFill="1" applyBorder="1" applyAlignment="1">
      <alignment vertical="center"/>
    </xf>
    <xf numFmtId="10" fontId="38" fillId="0" borderId="2" xfId="154" applyNumberFormat="1" applyFont="1" applyFill="1" applyBorder="1" applyAlignment="1">
      <alignment horizontal="right" vertical="center"/>
    </xf>
    <xf numFmtId="0" fontId="38" fillId="0" borderId="0" xfId="154" applyFont="1" applyAlignment="1">
      <alignment vertical="center"/>
    </xf>
    <xf numFmtId="9" fontId="38" fillId="4" borderId="2" xfId="10" applyFont="1" applyFill="1" applyBorder="1" applyAlignment="1">
      <alignment vertical="center"/>
    </xf>
    <xf numFmtId="9" fontId="38" fillId="4" borderId="2" xfId="154" applyNumberFormat="1" applyFont="1" applyFill="1" applyBorder="1" applyAlignment="1">
      <alignment horizontal="right" vertical="center"/>
    </xf>
    <xf numFmtId="0" fontId="5" fillId="0" borderId="0" xfId="154" applyFont="1" applyAlignment="1">
      <alignment horizontal="center" wrapText="1"/>
    </xf>
    <xf numFmtId="0" fontId="13" fillId="0" borderId="2" xfId="154" applyFont="1" applyBorder="1" applyAlignment="1">
      <alignment horizontal="center" vertical="center"/>
    </xf>
    <xf numFmtId="0" fontId="5" fillId="0" borderId="0" xfId="154" applyFont="1" applyAlignment="1">
      <alignment horizontal="center" vertical="center"/>
    </xf>
    <xf numFmtId="9" fontId="13" fillId="31" borderId="2" xfId="8" applyNumberFormat="1" applyFont="1" applyFill="1" applyBorder="1" applyAlignment="1">
      <alignment horizontal="right" vertical="center"/>
    </xf>
    <xf numFmtId="10" fontId="13" fillId="31" borderId="2" xfId="8" applyNumberFormat="1" applyFont="1" applyFill="1" applyBorder="1" applyAlignment="1">
      <alignment horizontal="right" vertical="center"/>
    </xf>
    <xf numFmtId="9" fontId="13" fillId="31" borderId="2" xfId="10" applyFont="1" applyFill="1" applyBorder="1" applyAlignment="1">
      <alignment horizontal="right" vertical="center"/>
    </xf>
    <xf numFmtId="0" fontId="13" fillId="0" borderId="0" xfId="154" applyFont="1" applyAlignment="1">
      <alignment vertical="center"/>
    </xf>
    <xf numFmtId="9" fontId="38" fillId="0" borderId="1" xfId="10" applyFont="1" applyFill="1" applyBorder="1" applyAlignment="1">
      <alignment horizontal="right" vertical="center"/>
    </xf>
    <xf numFmtId="0" fontId="13" fillId="0" borderId="53" xfId="2" applyFont="1" applyFill="1" applyBorder="1" applyAlignment="1">
      <alignment vertical="center"/>
    </xf>
    <xf numFmtId="0" fontId="13" fillId="0" borderId="14" xfId="2" applyFont="1" applyFill="1" applyBorder="1" applyAlignment="1">
      <alignment vertical="center"/>
    </xf>
    <xf numFmtId="0" fontId="38" fillId="0" borderId="0" xfId="2" applyFont="1" applyBorder="1" applyAlignment="1">
      <alignment horizontal="center" vertical="center"/>
    </xf>
    <xf numFmtId="166" fontId="3" fillId="0" borderId="0" xfId="154" applyNumberFormat="1"/>
    <xf numFmtId="166" fontId="13" fillId="31" borderId="2" xfId="8" applyFont="1" applyFill="1" applyBorder="1" applyAlignment="1">
      <alignment horizontal="right" vertical="center"/>
    </xf>
    <xf numFmtId="173" fontId="38" fillId="0" borderId="1" xfId="8" applyNumberFormat="1" applyFont="1" applyFill="1" applyBorder="1" applyAlignment="1">
      <alignment horizontal="right" vertical="center"/>
    </xf>
    <xf numFmtId="0" fontId="13" fillId="0" borderId="1" xfId="2" applyFont="1" applyFill="1" applyBorder="1" applyAlignment="1">
      <alignment vertical="center"/>
    </xf>
    <xf numFmtId="0" fontId="13" fillId="0" borderId="6" xfId="154" applyFont="1" applyBorder="1" applyAlignment="1">
      <alignment vertical="center"/>
    </xf>
    <xf numFmtId="0" fontId="13" fillId="0" borderId="0" xfId="154" applyFont="1" applyBorder="1" applyAlignment="1">
      <alignment vertical="center"/>
    </xf>
    <xf numFmtId="0" fontId="38" fillId="0" borderId="20" xfId="2" applyFont="1" applyBorder="1" applyAlignment="1">
      <alignment horizontal="center" vertical="center"/>
    </xf>
    <xf numFmtId="10" fontId="3" fillId="0" borderId="0" xfId="154" applyNumberFormat="1"/>
    <xf numFmtId="10" fontId="38" fillId="0" borderId="0" xfId="154" applyNumberFormat="1" applyFont="1"/>
    <xf numFmtId="10" fontId="38" fillId="4" borderId="11" xfId="10" applyNumberFormat="1" applyFont="1" applyFill="1" applyBorder="1" applyAlignment="1">
      <alignment horizontal="center" vertical="center"/>
    </xf>
    <xf numFmtId="10" fontId="38" fillId="0" borderId="11" xfId="10" applyNumberFormat="1" applyFont="1" applyFill="1" applyBorder="1" applyAlignment="1">
      <alignment horizontal="center" vertical="center"/>
    </xf>
    <xf numFmtId="0" fontId="13" fillId="0" borderId="11" xfId="2" applyFont="1" applyBorder="1" applyAlignment="1">
      <alignment vertical="center"/>
    </xf>
    <xf numFmtId="0" fontId="13" fillId="4" borderId="18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168" fontId="3" fillId="0" borderId="0" xfId="1" applyNumberFormat="1" applyFont="1" applyBorder="1"/>
    <xf numFmtId="10" fontId="38" fillId="0" borderId="2" xfId="2" applyNumberFormat="1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0" fontId="38" fillId="0" borderId="2" xfId="10" applyNumberFormat="1" applyFont="1" applyFill="1" applyBorder="1" applyAlignment="1">
      <alignment horizontal="center" vertical="center"/>
    </xf>
    <xf numFmtId="10" fontId="38" fillId="4" borderId="2" xfId="10" applyNumberFormat="1" applyFont="1" applyFill="1" applyBorder="1" applyAlignment="1">
      <alignment horizontal="center" vertical="center"/>
    </xf>
    <xf numFmtId="10" fontId="38" fillId="0" borderId="11" xfId="2" applyNumberFormat="1" applyFont="1" applyBorder="1" applyAlignment="1">
      <alignment vertical="center"/>
    </xf>
    <xf numFmtId="174" fontId="13" fillId="0" borderId="19" xfId="10" applyNumberFormat="1" applyFont="1" applyBorder="1" applyAlignment="1">
      <alignment vertical="center"/>
    </xf>
    <xf numFmtId="166" fontId="3" fillId="29" borderId="10" xfId="8" applyFont="1" applyFill="1" applyBorder="1" applyAlignment="1">
      <alignment horizontal="right" vertical="center"/>
    </xf>
    <xf numFmtId="172" fontId="5" fillId="0" borderId="11" xfId="9" applyNumberFormat="1" applyFont="1" applyBorder="1" applyAlignment="1">
      <alignment horizontal="right" vertical="center"/>
    </xf>
    <xf numFmtId="10" fontId="3" fillId="0" borderId="45" xfId="10" applyNumberFormat="1" applyFont="1" applyFill="1" applyBorder="1" applyAlignment="1">
      <alignment horizontal="right" vertical="center"/>
    </xf>
    <xf numFmtId="10" fontId="3" fillId="29" borderId="9" xfId="10" applyNumberFormat="1" applyFont="1" applyFill="1" applyBorder="1" applyAlignment="1">
      <alignment horizontal="right" vertical="center"/>
    </xf>
    <xf numFmtId="171" fontId="3" fillId="29" borderId="10" xfId="9" applyNumberFormat="1" applyFill="1" applyBorder="1" applyAlignment="1">
      <alignment horizontal="center" vertical="center"/>
    </xf>
    <xf numFmtId="0" fontId="3" fillId="0" borderId="55" xfId="0" applyFont="1" applyBorder="1" applyAlignment="1"/>
    <xf numFmtId="0" fontId="5" fillId="0" borderId="3" xfId="0" applyFont="1" applyFill="1" applyBorder="1" applyAlignment="1"/>
    <xf numFmtId="0" fontId="5" fillId="0" borderId="26" xfId="0" applyFont="1" applyFill="1" applyBorder="1" applyAlignment="1"/>
    <xf numFmtId="49" fontId="5" fillId="29" borderId="10" xfId="9" applyNumberFormat="1" applyFont="1" applyFill="1" applyBorder="1" applyAlignment="1">
      <alignment horizontal="center" vertical="center" wrapText="1"/>
    </xf>
    <xf numFmtId="171" fontId="3" fillId="29" borderId="10" xfId="9" applyNumberFormat="1" applyFill="1" applyBorder="1" applyAlignment="1">
      <alignment horizontal="left" vertical="center" wrapText="1"/>
    </xf>
    <xf numFmtId="175" fontId="3" fillId="29" borderId="10" xfId="9" applyNumberFormat="1" applyFill="1" applyBorder="1" applyAlignment="1">
      <alignment horizontal="center" vertical="center"/>
    </xf>
    <xf numFmtId="10" fontId="3" fillId="29" borderId="10" xfId="10" applyNumberFormat="1" applyFont="1" applyFill="1" applyBorder="1" applyAlignment="1">
      <alignment horizontal="right" vertical="center"/>
    </xf>
    <xf numFmtId="0" fontId="5" fillId="30" borderId="0" xfId="9" applyFont="1" applyFill="1" applyAlignment="1">
      <alignment horizontal="center" vertical="center"/>
    </xf>
    <xf numFmtId="0" fontId="3" fillId="0" borderId="11" xfId="0" applyFont="1" applyFill="1" applyBorder="1" applyAlignment="1"/>
    <xf numFmtId="0" fontId="3" fillId="0" borderId="2" xfId="0" applyFont="1" applyBorder="1" applyAlignment="1"/>
    <xf numFmtId="173" fontId="5" fillId="0" borderId="11" xfId="0" applyNumberFormat="1" applyFont="1" applyFill="1" applyBorder="1" applyAlignment="1"/>
    <xf numFmtId="173" fontId="3" fillId="0" borderId="2" xfId="0" applyNumberFormat="1" applyFont="1" applyBorder="1" applyAlignment="1"/>
    <xf numFmtId="173" fontId="5" fillId="0" borderId="2" xfId="0" applyNumberFormat="1" applyFont="1" applyBorder="1" applyAlignment="1"/>
    <xf numFmtId="173" fontId="3" fillId="0" borderId="12" xfId="0" applyNumberFormat="1" applyFont="1" applyBorder="1" applyAlignment="1"/>
    <xf numFmtId="10" fontId="5" fillId="0" borderId="45" xfId="0" applyNumberFormat="1" applyFont="1" applyBorder="1" applyAlignment="1">
      <alignment horizontal="center"/>
    </xf>
    <xf numFmtId="0" fontId="5" fillId="29" borderId="0" xfId="9" applyFont="1" applyFill="1" applyAlignment="1">
      <alignment horizontal="center" vertical="center"/>
    </xf>
    <xf numFmtId="0" fontId="5" fillId="29" borderId="0" xfId="1" applyFont="1" applyFill="1" applyBorder="1" applyAlignment="1">
      <alignment vertical="center"/>
    </xf>
    <xf numFmtId="171" fontId="3" fillId="29" borderId="18" xfId="9" applyNumberFormat="1" applyFill="1" applyBorder="1" applyAlignment="1">
      <alignment horizontal="center" vertical="center"/>
    </xf>
    <xf numFmtId="0" fontId="3" fillId="0" borderId="58" xfId="0" applyFont="1" applyBorder="1" applyAlignment="1"/>
    <xf numFmtId="0" fontId="3" fillId="0" borderId="59" xfId="0" applyFont="1" applyBorder="1" applyAlignment="1"/>
    <xf numFmtId="0" fontId="3" fillId="0" borderId="33" xfId="0" applyFont="1" applyBorder="1" applyAlignment="1"/>
    <xf numFmtId="0" fontId="3" fillId="0" borderId="12" xfId="0" applyFont="1" applyBorder="1" applyAlignment="1"/>
    <xf numFmtId="9" fontId="5" fillId="0" borderId="23" xfId="10" applyFont="1" applyBorder="1" applyAlignment="1">
      <alignment horizontal="right" vertical="center"/>
    </xf>
    <xf numFmtId="9" fontId="5" fillId="0" borderId="22" xfId="10" applyFont="1" applyFill="1" applyBorder="1" applyAlignment="1">
      <alignment horizontal="right" vertical="center"/>
    </xf>
    <xf numFmtId="2" fontId="3" fillId="0" borderId="32" xfId="1" applyNumberFormat="1" applyFont="1" applyBorder="1" applyAlignment="1">
      <alignment horizontal="center"/>
    </xf>
    <xf numFmtId="0" fontId="5" fillId="0" borderId="11" xfId="1" applyFont="1" applyFill="1" applyBorder="1"/>
    <xf numFmtId="2" fontId="3" fillId="0" borderId="28" xfId="1" applyNumberFormat="1" applyFont="1" applyBorder="1" applyAlignment="1">
      <alignment horizontal="center"/>
    </xf>
    <xf numFmtId="2" fontId="3" fillId="0" borderId="2" xfId="1" applyNumberFormat="1" applyFont="1" applyBorder="1"/>
    <xf numFmtId="166" fontId="3" fillId="0" borderId="2" xfId="8" applyFont="1" applyBorder="1"/>
    <xf numFmtId="0" fontId="5" fillId="0" borderId="2" xfId="1" applyFont="1" applyFill="1" applyBorder="1"/>
    <xf numFmtId="2" fontId="3" fillId="4" borderId="28" xfId="1" applyNumberFormat="1" applyFont="1" applyFill="1" applyBorder="1" applyAlignment="1">
      <alignment horizontal="center"/>
    </xf>
    <xf numFmtId="166" fontId="5" fillId="3" borderId="45" xfId="8" applyFont="1" applyFill="1" applyBorder="1" applyAlignment="1">
      <alignment horizontal="center"/>
    </xf>
    <xf numFmtId="166" fontId="5" fillId="0" borderId="0" xfId="8" applyFont="1" applyFill="1" applyBorder="1" applyAlignment="1"/>
    <xf numFmtId="166" fontId="3" fillId="0" borderId="35" xfId="8" applyFont="1" applyFill="1" applyBorder="1"/>
    <xf numFmtId="3" fontId="3" fillId="0" borderId="28" xfId="1" applyNumberFormat="1" applyFont="1" applyFill="1" applyBorder="1" applyAlignment="1">
      <alignment horizontal="center"/>
    </xf>
    <xf numFmtId="166" fontId="3" fillId="0" borderId="2" xfId="8" applyFont="1" applyFill="1" applyBorder="1"/>
    <xf numFmtId="9" fontId="5" fillId="0" borderId="24" xfId="10" applyFont="1" applyBorder="1" applyAlignment="1">
      <alignment vertical="center"/>
    </xf>
    <xf numFmtId="166" fontId="3" fillId="0" borderId="0" xfId="8" applyFont="1" applyAlignment="1">
      <alignment horizontal="right" vertical="center"/>
    </xf>
    <xf numFmtId="2" fontId="3" fillId="0" borderId="0" xfId="8" applyNumberFormat="1" applyFont="1" applyAlignment="1">
      <alignment horizontal="right" vertical="center"/>
    </xf>
    <xf numFmtId="0" fontId="3" fillId="4" borderId="2" xfId="1" applyFont="1" applyFill="1" applyBorder="1" applyAlignment="1">
      <alignment horizontal="center"/>
    </xf>
    <xf numFmtId="169" fontId="3" fillId="4" borderId="2" xfId="1" applyNumberFormat="1" applyFont="1" applyFill="1" applyBorder="1"/>
    <xf numFmtId="0" fontId="3" fillId="4" borderId="12" xfId="1" applyFont="1" applyFill="1" applyBorder="1" applyAlignment="1">
      <alignment horizontal="center"/>
    </xf>
    <xf numFmtId="169" fontId="3" fillId="4" borderId="12" xfId="1" applyNumberFormat="1" applyFont="1" applyFill="1" applyBorder="1"/>
    <xf numFmtId="166" fontId="3" fillId="0" borderId="12" xfId="8" applyFont="1" applyFill="1" applyBorder="1"/>
    <xf numFmtId="0" fontId="5" fillId="0" borderId="0" xfId="1" applyFont="1" applyFill="1" applyBorder="1" applyAlignment="1">
      <alignment horizontal="left"/>
    </xf>
    <xf numFmtId="166" fontId="5" fillId="0" borderId="11" xfId="1" applyNumberFormat="1" applyFont="1" applyBorder="1" applyAlignment="1"/>
    <xf numFmtId="166" fontId="5" fillId="0" borderId="45" xfId="8" applyFont="1" applyBorder="1"/>
    <xf numFmtId="0" fontId="5" fillId="0" borderId="0" xfId="1" applyFont="1" applyFill="1" applyBorder="1" applyAlignment="1">
      <alignment horizontal="center"/>
    </xf>
    <xf numFmtId="49" fontId="5" fillId="4" borderId="0" xfId="1" applyNumberFormat="1" applyFont="1" applyFill="1" applyAlignment="1">
      <alignment horizontal="center"/>
    </xf>
    <xf numFmtId="0" fontId="5" fillId="0" borderId="11" xfId="1" applyFont="1" applyFill="1" applyBorder="1" applyAlignment="1">
      <alignment horizontal="center"/>
    </xf>
    <xf numFmtId="10" fontId="3" fillId="29" borderId="48" xfId="10" applyNumberFormat="1" applyFont="1" applyFill="1" applyBorder="1" applyAlignment="1">
      <alignment horizontal="right" vertical="center"/>
    </xf>
    <xf numFmtId="43" fontId="3" fillId="0" borderId="11" xfId="8" applyNumberFormat="1" applyFont="1" applyFill="1" applyBorder="1" applyAlignment="1">
      <alignment horizontal="right" vertical="center"/>
    </xf>
    <xf numFmtId="43" fontId="3" fillId="0" borderId="2" xfId="8" applyNumberFormat="1" applyFont="1" applyFill="1" applyBorder="1" applyAlignment="1">
      <alignment horizontal="right" vertical="center"/>
    </xf>
    <xf numFmtId="4" fontId="3" fillId="0" borderId="11" xfId="9" applyNumberFormat="1" applyBorder="1" applyAlignment="1">
      <alignment horizontal="right" vertical="center"/>
    </xf>
    <xf numFmtId="4" fontId="3" fillId="29" borderId="18" xfId="9" applyNumberFormat="1" applyFill="1" applyBorder="1" applyAlignment="1">
      <alignment horizontal="right" vertical="center"/>
    </xf>
    <xf numFmtId="4" fontId="3" fillId="0" borderId="2" xfId="9" applyNumberFormat="1" applyBorder="1" applyAlignment="1">
      <alignment horizontal="right" vertical="center"/>
    </xf>
    <xf numFmtId="171" fontId="3" fillId="0" borderId="11" xfId="9" applyNumberFormat="1" applyBorder="1" applyAlignment="1">
      <alignment horizontal="right" vertical="center"/>
    </xf>
    <xf numFmtId="171" fontId="3" fillId="29" borderId="18" xfId="9" applyNumberFormat="1" applyFill="1" applyBorder="1" applyAlignment="1">
      <alignment horizontal="right" vertical="center"/>
    </xf>
    <xf numFmtId="171" fontId="3" fillId="0" borderId="2" xfId="9" applyNumberFormat="1" applyBorder="1" applyAlignment="1">
      <alignment horizontal="right" vertical="center"/>
    </xf>
    <xf numFmtId="0" fontId="5" fillId="0" borderId="20" xfId="1" applyFont="1" applyFill="1" applyBorder="1" applyAlignment="1">
      <alignment horizontal="center"/>
    </xf>
    <xf numFmtId="0" fontId="3" fillId="0" borderId="24" xfId="1" applyFont="1" applyFill="1" applyBorder="1"/>
    <xf numFmtId="10" fontId="10" fillId="0" borderId="0" xfId="9" applyNumberFormat="1" applyFont="1" applyAlignment="1">
      <alignment vertical="center"/>
    </xf>
    <xf numFmtId="10" fontId="3" fillId="0" borderId="4" xfId="0" applyNumberFormat="1" applyFont="1" applyBorder="1" applyAlignment="1"/>
    <xf numFmtId="10" fontId="3" fillId="0" borderId="56" xfId="0" applyNumberFormat="1" applyFont="1" applyBorder="1" applyAlignment="1"/>
    <xf numFmtId="168" fontId="10" fillId="5" borderId="0" xfId="1" applyNumberFormat="1" applyFont="1" applyFill="1" applyBorder="1"/>
    <xf numFmtId="171" fontId="41" fillId="0" borderId="11" xfId="9" applyNumberFormat="1" applyFont="1" applyBorder="1" applyAlignment="1">
      <alignment horizontal="center" vertical="center"/>
    </xf>
    <xf numFmtId="171" fontId="41" fillId="0" borderId="2" xfId="9" applyNumberFormat="1" applyFont="1" applyBorder="1" applyAlignment="1">
      <alignment horizontal="center" vertical="center"/>
    </xf>
    <xf numFmtId="171" fontId="41" fillId="29" borderId="18" xfId="9" applyNumberFormat="1" applyFont="1" applyFill="1" applyBorder="1" applyAlignment="1">
      <alignment horizontal="center" vertical="center"/>
    </xf>
    <xf numFmtId="2" fontId="3" fillId="0" borderId="29" xfId="1" applyNumberFormat="1" applyFont="1" applyBorder="1" applyAlignment="1">
      <alignment horizontal="center"/>
    </xf>
    <xf numFmtId="0" fontId="5" fillId="0" borderId="12" xfId="1" applyFont="1" applyFill="1" applyBorder="1"/>
    <xf numFmtId="2" fontId="3" fillId="0" borderId="12" xfId="1" applyNumberFormat="1" applyFont="1" applyBorder="1"/>
    <xf numFmtId="169" fontId="3" fillId="0" borderId="12" xfId="1" applyNumberFormat="1" applyFont="1" applyFill="1" applyBorder="1"/>
    <xf numFmtId="166" fontId="3" fillId="0" borderId="12" xfId="8" applyFont="1" applyBorder="1"/>
    <xf numFmtId="0" fontId="13" fillId="0" borderId="12" xfId="2" applyFont="1" applyBorder="1" applyAlignment="1">
      <alignment vertical="center"/>
    </xf>
    <xf numFmtId="10" fontId="38" fillId="0" borderId="12" xfId="2" applyNumberFormat="1" applyFont="1" applyBorder="1" applyAlignment="1">
      <alignment vertical="center"/>
    </xf>
    <xf numFmtId="10" fontId="38" fillId="4" borderId="54" xfId="10" applyNumberFormat="1" applyFont="1" applyFill="1" applyBorder="1" applyAlignment="1">
      <alignment horizontal="center" vertical="center"/>
    </xf>
    <xf numFmtId="10" fontId="38" fillId="4" borderId="46" xfId="10" applyNumberFormat="1" applyFont="1" applyFill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0" fontId="38" fillId="4" borderId="45" xfId="2" applyNumberFormat="1" applyFont="1" applyFill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10" fontId="38" fillId="4" borderId="8" xfId="2" applyNumberFormat="1" applyFont="1" applyFill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10" fontId="38" fillId="0" borderId="12" xfId="10" applyNumberFormat="1" applyFont="1" applyFill="1" applyBorder="1" applyAlignment="1">
      <alignment horizontal="center" vertical="center"/>
    </xf>
    <xf numFmtId="10" fontId="38" fillId="4" borderId="12" xfId="10" applyNumberFormat="1" applyFont="1" applyFill="1" applyBorder="1" applyAlignment="1">
      <alignment horizontal="center" vertical="center"/>
    </xf>
    <xf numFmtId="10" fontId="38" fillId="4" borderId="25" xfId="2" applyNumberFormat="1" applyFont="1" applyFill="1" applyBorder="1" applyAlignment="1">
      <alignment horizontal="center" vertical="center"/>
    </xf>
    <xf numFmtId="10" fontId="3" fillId="0" borderId="59" xfId="0" applyNumberFormat="1" applyFont="1" applyBorder="1" applyAlignment="1"/>
    <xf numFmtId="2" fontId="38" fillId="0" borderId="6" xfId="2" applyNumberFormat="1" applyFont="1" applyBorder="1" applyAlignment="1">
      <alignment vertical="center"/>
    </xf>
    <xf numFmtId="174" fontId="37" fillId="5" borderId="20" xfId="4" applyNumberFormat="1" applyFont="1" applyFill="1" applyBorder="1" applyAlignment="1">
      <alignment horizontal="center" vertical="center"/>
    </xf>
    <xf numFmtId="174" fontId="38" fillId="0" borderId="11" xfId="2" applyNumberFormat="1" applyFont="1" applyBorder="1" applyAlignment="1">
      <alignment horizontal="right" vertical="center"/>
    </xf>
    <xf numFmtId="174" fontId="38" fillId="0" borderId="2" xfId="2" applyNumberFormat="1" applyFont="1" applyBorder="1" applyAlignment="1">
      <alignment horizontal="right" vertical="center"/>
    </xf>
    <xf numFmtId="174" fontId="38" fillId="0" borderId="12" xfId="2" applyNumberFormat="1" applyFont="1" applyBorder="1" applyAlignment="1">
      <alignment horizontal="right" vertical="center"/>
    </xf>
    <xf numFmtId="10" fontId="38" fillId="0" borderId="60" xfId="2" applyNumberFormat="1" applyFont="1" applyBorder="1" applyAlignment="1">
      <alignment vertical="center"/>
    </xf>
    <xf numFmtId="0" fontId="3" fillId="0" borderId="0" xfId="1" applyFont="1" applyFill="1" applyBorder="1" applyAlignment="1">
      <alignment horizontal="left"/>
    </xf>
    <xf numFmtId="166" fontId="3" fillId="0" borderId="0" xfId="8" applyFont="1" applyFill="1" applyBorder="1"/>
    <xf numFmtId="3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9" fontId="3" fillId="0" borderId="0" xfId="1" applyNumberFormat="1" applyFont="1" applyFill="1" applyBorder="1"/>
    <xf numFmtId="166" fontId="3" fillId="0" borderId="0" xfId="8" applyFont="1" applyBorder="1"/>
    <xf numFmtId="0" fontId="11" fillId="0" borderId="24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3" fillId="0" borderId="0" xfId="9" applyAlignment="1">
      <alignment vertical="center"/>
    </xf>
    <xf numFmtId="0" fontId="5" fillId="29" borderId="0" xfId="9" applyFont="1" applyFill="1" applyAlignment="1">
      <alignment horizontal="center" vertical="center" wrapText="1"/>
    </xf>
    <xf numFmtId="49" fontId="3" fillId="0" borderId="32" xfId="9" applyNumberFormat="1" applyBorder="1" applyAlignment="1">
      <alignment horizontal="center" vertical="center" wrapText="1"/>
    </xf>
    <xf numFmtId="171" fontId="3" fillId="0" borderId="11" xfId="9" applyNumberFormat="1" applyBorder="1" applyAlignment="1">
      <alignment horizontal="center" vertical="center"/>
    </xf>
    <xf numFmtId="171" fontId="3" fillId="0" borderId="2" xfId="9" applyNumberFormat="1" applyBorder="1" applyAlignment="1">
      <alignment horizontal="center" vertical="center"/>
    </xf>
    <xf numFmtId="49" fontId="3" fillId="5" borderId="32" xfId="9" applyNumberFormat="1" applyFill="1" applyBorder="1" applyAlignment="1">
      <alignment horizontal="center" vertical="center" wrapText="1"/>
    </xf>
    <xf numFmtId="49" fontId="3" fillId="5" borderId="28" xfId="9" applyNumberFormat="1" applyFill="1" applyBorder="1" applyAlignment="1">
      <alignment horizontal="center" vertical="center" wrapText="1"/>
    </xf>
    <xf numFmtId="172" fontId="5" fillId="0" borderId="2" xfId="9" applyNumberFormat="1" applyFont="1" applyBorder="1" applyAlignment="1">
      <alignment horizontal="right" vertical="center"/>
    </xf>
    <xf numFmtId="10" fontId="3" fillId="0" borderId="8" xfId="10" applyNumberFormat="1" applyFont="1" applyFill="1" applyBorder="1" applyAlignment="1">
      <alignment horizontal="right" vertical="center"/>
    </xf>
    <xf numFmtId="172" fontId="5" fillId="29" borderId="60" xfId="9" applyNumberFormat="1" applyFont="1" applyFill="1" applyBorder="1" applyAlignment="1">
      <alignment horizontal="right" vertical="center"/>
    </xf>
    <xf numFmtId="171" fontId="3" fillId="29" borderId="60" xfId="9" applyNumberFormat="1" applyFill="1" applyBorder="1" applyAlignment="1">
      <alignment horizontal="center" vertical="center"/>
    </xf>
    <xf numFmtId="171" fontId="41" fillId="29" borderId="60" xfId="9" applyNumberFormat="1" applyFont="1" applyFill="1" applyBorder="1" applyAlignment="1">
      <alignment horizontal="center" vertical="center"/>
    </xf>
    <xf numFmtId="4" fontId="3" fillId="29" borderId="60" xfId="9" applyNumberFormat="1" applyFill="1" applyBorder="1" applyAlignment="1">
      <alignment horizontal="right" vertical="center"/>
    </xf>
    <xf numFmtId="171" fontId="3" fillId="29" borderId="60" xfId="9" applyNumberFormat="1" applyFill="1" applyBorder="1" applyAlignment="1">
      <alignment horizontal="right" vertical="center"/>
    </xf>
    <xf numFmtId="43" fontId="3" fillId="29" borderId="60" xfId="8" applyNumberFormat="1" applyFont="1" applyFill="1" applyBorder="1" applyAlignment="1">
      <alignment horizontal="right" vertical="center"/>
    </xf>
    <xf numFmtId="171" fontId="3" fillId="2" borderId="1" xfId="9" applyNumberFormat="1" applyFill="1" applyBorder="1" applyAlignment="1">
      <alignment horizontal="center" vertical="center"/>
    </xf>
    <xf numFmtId="171" fontId="41" fillId="0" borderId="1" xfId="9" applyNumberFormat="1" applyFont="1" applyBorder="1" applyAlignment="1">
      <alignment horizontal="center" vertical="center"/>
    </xf>
    <xf numFmtId="4" fontId="3" fillId="0" borderId="1" xfId="9" applyNumberFormat="1" applyBorder="1" applyAlignment="1">
      <alignment horizontal="right" vertical="center"/>
    </xf>
    <xf numFmtId="171" fontId="3" fillId="0" borderId="1" xfId="9" applyNumberFormat="1" applyBorder="1" applyAlignment="1">
      <alignment horizontal="right" vertical="center"/>
    </xf>
    <xf numFmtId="43" fontId="3" fillId="0" borderId="1" xfId="8" applyNumberFormat="1" applyFont="1" applyFill="1" applyBorder="1" applyAlignment="1">
      <alignment horizontal="right" vertical="center"/>
    </xf>
    <xf numFmtId="172" fontId="5" fillId="0" borderId="1" xfId="9" applyNumberFormat="1" applyFont="1" applyBorder="1" applyAlignment="1">
      <alignment horizontal="right" vertical="center"/>
    </xf>
    <xf numFmtId="10" fontId="3" fillId="0" borderId="62" xfId="10" applyNumberFormat="1" applyFont="1" applyFill="1" applyBorder="1" applyAlignment="1">
      <alignment horizontal="right" vertical="center"/>
    </xf>
    <xf numFmtId="0" fontId="3" fillId="0" borderId="28" xfId="9" applyBorder="1" applyAlignment="1">
      <alignment horizontal="center" vertical="center"/>
    </xf>
    <xf numFmtId="49" fontId="5" fillId="29" borderId="63" xfId="9" applyNumberFormat="1" applyFont="1" applyFill="1" applyBorder="1" applyAlignment="1">
      <alignment horizontal="center" vertical="center" wrapText="1"/>
    </xf>
    <xf numFmtId="49" fontId="5" fillId="29" borderId="49" xfId="9" applyNumberFormat="1" applyFont="1" applyFill="1" applyBorder="1" applyAlignment="1">
      <alignment horizontal="center" vertical="center" wrapText="1"/>
    </xf>
    <xf numFmtId="43" fontId="3" fillId="29" borderId="18" xfId="8" applyNumberFormat="1" applyFont="1" applyFill="1" applyBorder="1" applyAlignment="1">
      <alignment horizontal="right" vertical="center"/>
    </xf>
    <xf numFmtId="171" fontId="3" fillId="0" borderId="27" xfId="9" applyNumberFormat="1" applyBorder="1" applyAlignment="1">
      <alignment horizontal="left" vertical="center" wrapText="1"/>
    </xf>
    <xf numFmtId="171" fontId="5" fillId="29" borderId="50" xfId="9" applyNumberFormat="1" applyFont="1" applyFill="1" applyBorder="1" applyAlignment="1">
      <alignment horizontal="left" vertical="center" wrapText="1"/>
    </xf>
    <xf numFmtId="171" fontId="3" fillId="0" borderId="7" xfId="9" applyNumberFormat="1" applyBorder="1" applyAlignment="1">
      <alignment horizontal="left" vertical="center" wrapText="1"/>
    </xf>
    <xf numFmtId="171" fontId="3" fillId="5" borderId="7" xfId="9" applyNumberFormat="1" applyFill="1" applyBorder="1" applyAlignment="1">
      <alignment horizontal="left" vertical="center" wrapText="1"/>
    </xf>
    <xf numFmtId="171" fontId="3" fillId="5" borderId="14" xfId="9" applyNumberFormat="1" applyFill="1" applyBorder="1" applyAlignment="1">
      <alignment horizontal="left" vertical="center" wrapText="1"/>
    </xf>
    <xf numFmtId="171" fontId="3" fillId="5" borderId="27" xfId="9" applyNumberFormat="1" applyFill="1" applyBorder="1" applyAlignment="1">
      <alignment horizontal="left" vertical="center" wrapText="1"/>
    </xf>
    <xf numFmtId="171" fontId="5" fillId="29" borderId="61" xfId="9" applyNumberFormat="1" applyFont="1" applyFill="1" applyBorder="1" applyAlignment="1">
      <alignment horizontal="left" vertical="center" wrapText="1"/>
    </xf>
    <xf numFmtId="43" fontId="5" fillId="0" borderId="54" xfId="8" applyNumberFormat="1" applyFont="1" applyFill="1" applyBorder="1" applyAlignment="1">
      <alignment horizontal="right" vertical="center"/>
    </xf>
    <xf numFmtId="43" fontId="5" fillId="29" borderId="63" xfId="8" applyNumberFormat="1" applyFont="1" applyFill="1" applyBorder="1" applyAlignment="1">
      <alignment horizontal="right" vertical="center"/>
    </xf>
    <xf numFmtId="43" fontId="5" fillId="0" borderId="46" xfId="8" applyNumberFormat="1" applyFont="1" applyFill="1" applyBorder="1" applyAlignment="1">
      <alignment horizontal="right" vertical="center"/>
    </xf>
    <xf numFmtId="43" fontId="5" fillId="0" borderId="64" xfId="8" applyNumberFormat="1" applyFont="1" applyFill="1" applyBorder="1" applyAlignment="1">
      <alignment horizontal="right" vertical="center"/>
    </xf>
    <xf numFmtId="43" fontId="5" fillId="29" borderId="49" xfId="8" applyNumberFormat="1" applyFont="1" applyFill="1" applyBorder="1" applyAlignment="1">
      <alignment horizontal="right" vertical="center"/>
    </xf>
    <xf numFmtId="172" fontId="5" fillId="0" borderId="0" xfId="9" applyNumberFormat="1" applyFont="1" applyAlignment="1">
      <alignment vertical="center"/>
    </xf>
    <xf numFmtId="172" fontId="13" fillId="0" borderId="0" xfId="9" applyNumberFormat="1" applyFont="1" applyAlignment="1">
      <alignment vertical="center"/>
    </xf>
    <xf numFmtId="0" fontId="42" fillId="0" borderId="0" xfId="1" applyFont="1" applyBorder="1" applyAlignment="1">
      <alignment horizontal="left" vertical="center"/>
    </xf>
    <xf numFmtId="0" fontId="34" fillId="0" borderId="0" xfId="1" applyFont="1" applyAlignment="1">
      <alignment vertical="center"/>
    </xf>
    <xf numFmtId="0" fontId="40" fillId="0" borderId="0" xfId="1" applyFont="1" applyBorder="1" applyAlignment="1">
      <alignment horizontal="center" vertical="center"/>
    </xf>
    <xf numFmtId="0" fontId="40" fillId="0" borderId="0" xfId="1" applyFont="1" applyBorder="1" applyAlignment="1">
      <alignment vertical="center"/>
    </xf>
    <xf numFmtId="0" fontId="40" fillId="0" borderId="0" xfId="1" applyFont="1" applyBorder="1" applyAlignment="1">
      <alignment horizontal="right" vertical="center"/>
    </xf>
    <xf numFmtId="9" fontId="40" fillId="0" borderId="0" xfId="10" applyFont="1" applyBorder="1" applyAlignment="1">
      <alignment horizontal="right" vertical="center"/>
    </xf>
    <xf numFmtId="0" fontId="40" fillId="0" borderId="0" xfId="1" applyFont="1" applyBorder="1" applyAlignment="1">
      <alignment horizontal="left" vertical="center"/>
    </xf>
    <xf numFmtId="0" fontId="34" fillId="0" borderId="0" xfId="0" applyFont="1" applyBorder="1"/>
    <xf numFmtId="168" fontId="40" fillId="0" borderId="0" xfId="1" applyNumberFormat="1" applyFont="1" applyFill="1" applyBorder="1" applyAlignment="1">
      <alignment horizontal="right" vertical="center"/>
    </xf>
    <xf numFmtId="168" fontId="40" fillId="0" borderId="0" xfId="1" applyNumberFormat="1" applyFont="1" applyFill="1" applyBorder="1" applyAlignment="1">
      <alignment vertical="center"/>
    </xf>
    <xf numFmtId="9" fontId="40" fillId="0" borderId="0" xfId="10" applyFont="1" applyFill="1" applyBorder="1" applyAlignment="1" applyProtection="1">
      <alignment horizontal="right" vertical="center"/>
    </xf>
    <xf numFmtId="9" fontId="40" fillId="0" borderId="0" xfId="10" applyFont="1" applyFill="1" applyBorder="1" applyAlignment="1">
      <alignment vertical="center"/>
    </xf>
    <xf numFmtId="166" fontId="40" fillId="0" borderId="0" xfId="8" applyFont="1" applyBorder="1" applyAlignment="1">
      <alignment horizontal="right" vertical="center"/>
    </xf>
    <xf numFmtId="172" fontId="40" fillId="0" borderId="0" xfId="1" applyNumberFormat="1" applyFont="1" applyBorder="1" applyAlignment="1">
      <alignment horizontal="center" vertical="center"/>
    </xf>
    <xf numFmtId="9" fontId="34" fillId="0" borderId="0" xfId="10" applyFont="1" applyBorder="1" applyAlignment="1">
      <alignment horizontal="right" vertical="center"/>
    </xf>
    <xf numFmtId="0" fontId="40" fillId="29" borderId="20" xfId="1" applyFont="1" applyFill="1" applyBorder="1" applyAlignment="1">
      <alignment vertical="center"/>
    </xf>
    <xf numFmtId="168" fontId="42" fillId="0" borderId="0" xfId="1" applyNumberFormat="1" applyFont="1" applyFill="1" applyBorder="1" applyAlignment="1">
      <alignment vertical="center"/>
    </xf>
    <xf numFmtId="168" fontId="40" fillId="0" borderId="0" xfId="1" applyNumberFormat="1" applyFont="1" applyFill="1" applyBorder="1" applyAlignment="1">
      <alignment horizontal="center" vertical="center"/>
    </xf>
    <xf numFmtId="168" fontId="42" fillId="0" borderId="0" xfId="1" applyNumberFormat="1" applyFont="1" applyFill="1" applyBorder="1" applyAlignment="1">
      <alignment horizontal="left" vertical="center"/>
    </xf>
    <xf numFmtId="0" fontId="5" fillId="0" borderId="54" xfId="0" applyFont="1" applyFill="1" applyBorder="1" applyAlignment="1"/>
    <xf numFmtId="0" fontId="3" fillId="0" borderId="4" xfId="0" applyFont="1" applyBorder="1" applyAlignment="1"/>
    <xf numFmtId="10" fontId="3" fillId="0" borderId="46" xfId="0" applyNumberFormat="1" applyFont="1" applyBorder="1" applyAlignment="1"/>
    <xf numFmtId="10" fontId="3" fillId="0" borderId="8" xfId="0" applyNumberFormat="1" applyFont="1" applyFill="1" applyBorder="1" applyAlignment="1"/>
    <xf numFmtId="0" fontId="3" fillId="0" borderId="56" xfId="0" applyFont="1" applyBorder="1" applyAlignment="1"/>
    <xf numFmtId="10" fontId="3" fillId="0" borderId="57" xfId="0" applyNumberFormat="1" applyFont="1" applyFill="1" applyBorder="1" applyAlignment="1"/>
    <xf numFmtId="0" fontId="5" fillId="0" borderId="55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/>
    <xf numFmtId="0" fontId="5" fillId="0" borderId="46" xfId="0" applyFont="1" applyBorder="1" applyAlignment="1"/>
    <xf numFmtId="10" fontId="5" fillId="0" borderId="57" xfId="0" applyNumberFormat="1" applyFont="1" applyFill="1" applyBorder="1" applyAlignment="1"/>
    <xf numFmtId="10" fontId="3" fillId="0" borderId="22" xfId="0" applyNumberFormat="1" applyFont="1" applyFill="1" applyBorder="1" applyAlignment="1"/>
    <xf numFmtId="0" fontId="3" fillId="0" borderId="24" xfId="9" applyBorder="1" applyAlignment="1">
      <alignment vertical="center"/>
    </xf>
    <xf numFmtId="172" fontId="5" fillId="0" borderId="24" xfId="8" applyNumberFormat="1" applyFont="1" applyFill="1" applyBorder="1" applyAlignment="1">
      <alignment horizontal="right" vertical="center"/>
    </xf>
    <xf numFmtId="172" fontId="3" fillId="0" borderId="0" xfId="9" applyNumberFormat="1" applyAlignment="1">
      <alignment vertical="center"/>
    </xf>
    <xf numFmtId="0" fontId="3" fillId="0" borderId="24" xfId="1" applyFont="1" applyFill="1" applyBorder="1" applyAlignment="1">
      <alignment horizontal="center"/>
    </xf>
    <xf numFmtId="169" fontId="3" fillId="0" borderId="24" xfId="1" applyNumberFormat="1" applyFont="1" applyFill="1" applyBorder="1"/>
    <xf numFmtId="49" fontId="3" fillId="0" borderId="28" xfId="9" applyNumberFormat="1" applyBorder="1" applyAlignment="1">
      <alignment horizontal="center" vertical="center" wrapText="1"/>
    </xf>
    <xf numFmtId="171" fontId="3" fillId="2" borderId="67" xfId="9" applyNumberFormat="1" applyFill="1" applyBorder="1" applyAlignment="1">
      <alignment horizontal="center" vertical="center"/>
    </xf>
    <xf numFmtId="171" fontId="41" fillId="0" borderId="67" xfId="9" applyNumberFormat="1" applyFont="1" applyBorder="1" applyAlignment="1">
      <alignment horizontal="center" vertical="center"/>
    </xf>
    <xf numFmtId="4" fontId="3" fillId="0" borderId="67" xfId="9" applyNumberFormat="1" applyBorder="1" applyAlignment="1">
      <alignment horizontal="right" vertical="center"/>
    </xf>
    <xf numFmtId="171" fontId="3" fillId="0" borderId="67" xfId="9" applyNumberFormat="1" applyBorder="1" applyAlignment="1">
      <alignment horizontal="right" vertical="center"/>
    </xf>
    <xf numFmtId="43" fontId="3" fillId="0" borderId="67" xfId="8" applyNumberFormat="1" applyFont="1" applyFill="1" applyBorder="1" applyAlignment="1">
      <alignment horizontal="right" vertical="center"/>
    </xf>
    <xf numFmtId="172" fontId="5" fillId="0" borderId="67" xfId="9" applyNumberFormat="1" applyFont="1" applyBorder="1" applyAlignment="1">
      <alignment horizontal="right" vertical="center"/>
    </xf>
    <xf numFmtId="49" fontId="3" fillId="4" borderId="0" xfId="1" applyNumberFormat="1" applyFont="1" applyFill="1" applyBorder="1" applyAlignment="1">
      <alignment horizontal="center" vertical="center"/>
    </xf>
    <xf numFmtId="171" fontId="3" fillId="5" borderId="65" xfId="9" applyNumberFormat="1" applyFill="1" applyBorder="1" applyAlignment="1">
      <alignment horizontal="left" vertical="center" wrapText="1"/>
    </xf>
    <xf numFmtId="43" fontId="5" fillId="0" borderId="66" xfId="8" applyNumberFormat="1" applyFont="1" applyFill="1" applyBorder="1" applyAlignment="1">
      <alignment horizontal="right" vertical="center"/>
    </xf>
    <xf numFmtId="0" fontId="3" fillId="0" borderId="0" xfId="1" applyFont="1" applyFill="1" applyBorder="1"/>
    <xf numFmtId="171" fontId="3" fillId="0" borderId="65" xfId="9" applyNumberFormat="1" applyBorder="1" applyAlignment="1">
      <alignment horizontal="left" vertical="center" wrapText="1"/>
    </xf>
    <xf numFmtId="171" fontId="3" fillId="0" borderId="67" xfId="9" applyNumberFormat="1" applyBorder="1" applyAlignment="1">
      <alignment horizontal="center" vertical="center"/>
    </xf>
    <xf numFmtId="0" fontId="3" fillId="0" borderId="67" xfId="1" applyFont="1" applyFill="1" applyBorder="1" applyAlignment="1">
      <alignment horizontal="left"/>
    </xf>
    <xf numFmtId="0" fontId="3" fillId="4" borderId="67" xfId="1" applyFont="1" applyFill="1" applyBorder="1" applyAlignment="1">
      <alignment horizontal="center"/>
    </xf>
    <xf numFmtId="169" fontId="3" fillId="4" borderId="67" xfId="1" applyNumberFormat="1" applyFont="1" applyFill="1" applyBorder="1"/>
    <xf numFmtId="166" fontId="3" fillId="0" borderId="67" xfId="8" applyFont="1" applyFill="1" applyBorder="1"/>
    <xf numFmtId="177" fontId="3" fillId="4" borderId="67" xfId="1" applyNumberFormat="1" applyFont="1" applyFill="1" applyBorder="1"/>
    <xf numFmtId="0" fontId="5" fillId="0" borderId="0" xfId="1" applyFont="1" applyFill="1" applyBorder="1" applyAlignment="1">
      <alignment horizontal="left" wrapText="1"/>
    </xf>
    <xf numFmtId="0" fontId="3" fillId="0" borderId="67" xfId="1" applyFont="1" applyFill="1" applyBorder="1" applyAlignment="1">
      <alignment horizontal="center"/>
    </xf>
    <xf numFmtId="169" fontId="3" fillId="0" borderId="67" xfId="1" applyNumberFormat="1" applyFont="1" applyFill="1" applyBorder="1"/>
    <xf numFmtId="0" fontId="5" fillId="0" borderId="67" xfId="1" applyFont="1" applyFill="1" applyBorder="1"/>
    <xf numFmtId="2" fontId="3" fillId="0" borderId="67" xfId="1" applyNumberFormat="1" applyFont="1" applyBorder="1"/>
    <xf numFmtId="166" fontId="3" fillId="0" borderId="67" xfId="8" applyFont="1" applyBorder="1"/>
    <xf numFmtId="0" fontId="3" fillId="5" borderId="0" xfId="1" applyFont="1" applyFill="1"/>
    <xf numFmtId="0" fontId="5" fillId="0" borderId="0" xfId="1" applyFont="1" applyFill="1" applyBorder="1" applyAlignment="1">
      <alignment wrapText="1"/>
    </xf>
    <xf numFmtId="173" fontId="3" fillId="0" borderId="11" xfId="0" applyNumberFormat="1" applyFont="1" applyFill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3" fontId="5" fillId="0" borderId="2" xfId="0" quotePrefix="1" applyNumberFormat="1" applyFont="1" applyBorder="1" applyAlignment="1">
      <alignment horizontal="right"/>
    </xf>
    <xf numFmtId="173" fontId="3" fillId="0" borderId="12" xfId="0" applyNumberFormat="1" applyFont="1" applyBorder="1" applyAlignment="1">
      <alignment horizontal="right"/>
    </xf>
    <xf numFmtId="173" fontId="5" fillId="0" borderId="2" xfId="0" applyNumberFormat="1" applyFont="1" applyBorder="1" applyAlignment="1">
      <alignment horizontal="right"/>
    </xf>
    <xf numFmtId="0" fontId="9" fillId="4" borderId="20" xfId="9" applyFont="1" applyFill="1" applyBorder="1" applyAlignment="1">
      <alignment vertical="center"/>
    </xf>
    <xf numFmtId="0" fontId="9" fillId="4" borderId="20" xfId="9" applyFont="1" applyFill="1" applyBorder="1" applyAlignment="1">
      <alignment horizontal="right" vertical="center"/>
    </xf>
    <xf numFmtId="0" fontId="12" fillId="0" borderId="35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168" fontId="3" fillId="0" borderId="23" xfId="1" applyNumberFormat="1" applyFont="1" applyBorder="1"/>
    <xf numFmtId="168" fontId="3" fillId="0" borderId="5" xfId="1" applyNumberFormat="1" applyFont="1" applyBorder="1"/>
    <xf numFmtId="168" fontId="3" fillId="0" borderId="22" xfId="1" applyNumberFormat="1" applyFont="1" applyBorder="1"/>
    <xf numFmtId="0" fontId="3" fillId="0" borderId="0" xfId="1" applyFont="1" applyBorder="1" applyAlignment="1">
      <alignment horizontal="right" vertical="center"/>
    </xf>
    <xf numFmtId="0" fontId="34" fillId="0" borderId="0" xfId="1" applyFont="1" applyBorder="1"/>
    <xf numFmtId="166" fontId="5" fillId="0" borderId="35" xfId="8" applyFont="1" applyBorder="1" applyAlignment="1">
      <alignment horizontal="right"/>
    </xf>
    <xf numFmtId="166" fontId="5" fillId="0" borderId="35" xfId="8" applyFont="1" applyBorder="1"/>
    <xf numFmtId="0" fontId="5" fillId="0" borderId="0" xfId="1" applyFont="1" applyBorder="1" applyAlignment="1">
      <alignment horizontal="right" vertical="center"/>
    </xf>
    <xf numFmtId="166" fontId="3" fillId="0" borderId="0" xfId="8" applyFont="1" applyBorder="1" applyAlignment="1">
      <alignment horizontal="right" vertical="center"/>
    </xf>
    <xf numFmtId="166" fontId="5" fillId="0" borderId="52" xfId="8" applyFont="1" applyBorder="1"/>
    <xf numFmtId="2" fontId="3" fillId="0" borderId="0" xfId="8" applyNumberFormat="1" applyFont="1" applyBorder="1" applyAlignment="1">
      <alignment horizontal="right" vertical="center"/>
    </xf>
    <xf numFmtId="0" fontId="3" fillId="0" borderId="0" xfId="8" applyNumberFormat="1" applyFont="1" applyBorder="1" applyAlignment="1">
      <alignment horizontal="right" vertical="center"/>
    </xf>
    <xf numFmtId="166" fontId="34" fillId="0" borderId="0" xfId="1" applyNumberFormat="1" applyFont="1" applyBorder="1"/>
    <xf numFmtId="171" fontId="5" fillId="29" borderId="20" xfId="9" applyNumberFormat="1" applyFont="1" applyFill="1" applyBorder="1" applyAlignment="1">
      <alignment vertical="center"/>
    </xf>
    <xf numFmtId="0" fontId="5" fillId="0" borderId="15" xfId="0" applyFont="1" applyBorder="1" applyAlignment="1"/>
    <xf numFmtId="0" fontId="5" fillId="0" borderId="10" xfId="0" applyFont="1" applyBorder="1" applyAlignment="1"/>
    <xf numFmtId="173" fontId="5" fillId="0" borderId="60" xfId="0" quotePrefix="1" applyNumberFormat="1" applyFont="1" applyBorder="1" applyAlignment="1">
      <alignment horizontal="right"/>
    </xf>
    <xf numFmtId="0" fontId="5" fillId="0" borderId="60" xfId="0" applyFont="1" applyBorder="1" applyAlignment="1"/>
    <xf numFmtId="173" fontId="5" fillId="0" borderId="60" xfId="0" applyNumberFormat="1" applyFont="1" applyBorder="1" applyAlignment="1">
      <alignment horizontal="right"/>
    </xf>
    <xf numFmtId="0" fontId="5" fillId="0" borderId="63" xfId="0" applyFont="1" applyBorder="1" applyAlignment="1"/>
    <xf numFmtId="173" fontId="5" fillId="0" borderId="60" xfId="0" applyNumberFormat="1" applyFont="1" applyBorder="1" applyAlignment="1"/>
    <xf numFmtId="10" fontId="5" fillId="0" borderId="13" xfId="0" applyNumberFormat="1" applyFont="1" applyFill="1" applyBorder="1" applyAlignment="1"/>
    <xf numFmtId="0" fontId="3" fillId="0" borderId="23" xfId="2" applyBorder="1" applyAlignment="1">
      <alignment horizontal="right" vertical="center"/>
    </xf>
    <xf numFmtId="0" fontId="3" fillId="0" borderId="5" xfId="2" applyBorder="1" applyAlignment="1">
      <alignment horizontal="right" vertical="center"/>
    </xf>
    <xf numFmtId="0" fontId="12" fillId="0" borderId="21" xfId="2" applyFont="1" applyBorder="1" applyAlignment="1">
      <alignment horizontal="left" vertical="center"/>
    </xf>
    <xf numFmtId="172" fontId="3" fillId="0" borderId="20" xfId="2" applyNumberFormat="1" applyBorder="1" applyAlignment="1">
      <alignment vertical="center"/>
    </xf>
    <xf numFmtId="0" fontId="3" fillId="0" borderId="20" xfId="2" applyBorder="1" applyAlignment="1">
      <alignment vertical="center"/>
    </xf>
    <xf numFmtId="0" fontId="3" fillId="0" borderId="22" xfId="2" applyBorder="1" applyAlignment="1">
      <alignment horizontal="right" vertical="center"/>
    </xf>
    <xf numFmtId="0" fontId="5" fillId="0" borderId="18" xfId="9" applyFont="1" applyBorder="1" applyAlignment="1">
      <alignment horizontal="center" vertical="center" wrapText="1"/>
    </xf>
    <xf numFmtId="0" fontId="5" fillId="0" borderId="19" xfId="9" applyFont="1" applyBorder="1" applyAlignment="1">
      <alignment horizontal="center" vertical="center" wrapText="1"/>
    </xf>
    <xf numFmtId="0" fontId="5" fillId="0" borderId="49" xfId="9" applyFont="1" applyBorder="1" applyAlignment="1">
      <alignment horizontal="center" vertical="center" wrapText="1"/>
    </xf>
    <xf numFmtId="0" fontId="5" fillId="0" borderId="51" xfId="9" applyFont="1" applyBorder="1" applyAlignment="1">
      <alignment horizontal="center" vertical="center" wrapText="1"/>
    </xf>
    <xf numFmtId="0" fontId="40" fillId="29" borderId="20" xfId="1" applyFont="1" applyFill="1" applyBorder="1" applyAlignment="1">
      <alignment horizontal="center" vertical="center"/>
    </xf>
    <xf numFmtId="0" fontId="5" fillId="0" borderId="30" xfId="9" applyFont="1" applyBorder="1" applyAlignment="1">
      <alignment horizontal="left" vertical="center"/>
    </xf>
    <xf numFmtId="0" fontId="5" fillId="0" borderId="24" xfId="9" applyFont="1" applyBorder="1" applyAlignment="1">
      <alignment horizontal="left" vertical="center"/>
    </xf>
    <xf numFmtId="3" fontId="36" fillId="0" borderId="20" xfId="1" applyNumberFormat="1" applyFont="1" applyBorder="1" applyAlignment="1">
      <alignment horizontal="center" vertical="center"/>
    </xf>
    <xf numFmtId="172" fontId="5" fillId="0" borderId="2" xfId="9" applyNumberFormat="1" applyFont="1" applyBorder="1" applyAlignment="1">
      <alignment horizontal="center" vertical="center" wrapText="1"/>
    </xf>
    <xf numFmtId="172" fontId="5" fillId="0" borderId="12" xfId="9" applyNumberFormat="1" applyFont="1" applyBorder="1" applyAlignment="1">
      <alignment horizontal="center" vertical="center" wrapText="1"/>
    </xf>
    <xf numFmtId="166" fontId="5" fillId="0" borderId="2" xfId="8" applyFont="1" applyFill="1" applyBorder="1" applyAlignment="1">
      <alignment horizontal="center" vertical="center" wrapText="1"/>
    </xf>
    <xf numFmtId="166" fontId="5" fillId="0" borderId="12" xfId="8" applyFont="1" applyFill="1" applyBorder="1" applyAlignment="1">
      <alignment horizontal="center" vertical="center" wrapText="1"/>
    </xf>
    <xf numFmtId="171" fontId="5" fillId="0" borderId="2" xfId="9" applyNumberFormat="1" applyFont="1" applyBorder="1" applyAlignment="1">
      <alignment horizontal="center" vertical="center" wrapText="1"/>
    </xf>
    <xf numFmtId="171" fontId="5" fillId="0" borderId="12" xfId="9" applyNumberFormat="1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5" fillId="0" borderId="12" xfId="9" applyFont="1" applyBorder="1" applyAlignment="1">
      <alignment horizontal="center" vertical="center" wrapText="1"/>
    </xf>
    <xf numFmtId="171" fontId="5" fillId="0" borderId="47" xfId="9" applyNumberFormat="1" applyFont="1" applyBorder="1" applyAlignment="1">
      <alignment horizontal="center" vertical="center" wrapText="1"/>
    </xf>
    <xf numFmtId="171" fontId="5" fillId="0" borderId="19" xfId="9" applyNumberFormat="1" applyFont="1" applyBorder="1" applyAlignment="1">
      <alignment horizontal="center" vertical="center" wrapText="1"/>
    </xf>
    <xf numFmtId="9" fontId="5" fillId="0" borderId="16" xfId="10" applyFont="1" applyFill="1" applyBorder="1" applyAlignment="1">
      <alignment horizontal="center" vertical="center" wrapText="1"/>
    </xf>
    <xf numFmtId="9" fontId="5" fillId="0" borderId="17" xfId="10" applyFont="1" applyFill="1" applyBorder="1" applyAlignment="1">
      <alignment horizontal="center" vertical="center" wrapText="1"/>
    </xf>
    <xf numFmtId="0" fontId="5" fillId="29" borderId="5" xfId="9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wrapText="1"/>
    </xf>
    <xf numFmtId="0" fontId="5" fillId="0" borderId="20" xfId="1" applyFont="1" applyFill="1" applyBorder="1" applyAlignment="1">
      <alignment horizontal="left" wrapText="1"/>
    </xf>
    <xf numFmtId="0" fontId="35" fillId="0" borderId="0" xfId="1" applyFont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3" fontId="36" fillId="0" borderId="0" xfId="1" applyNumberFormat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13" fillId="4" borderId="7" xfId="154" applyFont="1" applyFill="1" applyBorder="1" applyAlignment="1">
      <alignment vertical="center"/>
    </xf>
    <xf numFmtId="0" fontId="13" fillId="4" borderId="4" xfId="154" applyFont="1" applyFill="1" applyBorder="1" applyAlignment="1">
      <alignment vertical="center"/>
    </xf>
    <xf numFmtId="0" fontId="13" fillId="0" borderId="7" xfId="154" applyFont="1" applyFill="1" applyBorder="1" applyAlignment="1">
      <alignment vertical="center"/>
    </xf>
    <xf numFmtId="0" fontId="13" fillId="0" borderId="46" xfId="154" applyFont="1" applyFill="1" applyBorder="1" applyAlignment="1">
      <alignment vertical="center"/>
    </xf>
    <xf numFmtId="0" fontId="12" fillId="28" borderId="15" xfId="1" applyFont="1" applyFill="1" applyBorder="1" applyAlignment="1">
      <alignment horizontal="center" vertical="center"/>
    </xf>
    <xf numFmtId="0" fontId="12" fillId="28" borderId="10" xfId="1" applyFont="1" applyFill="1" applyBorder="1" applyAlignment="1">
      <alignment horizontal="center" vertical="center"/>
    </xf>
    <xf numFmtId="3" fontId="39" fillId="0" borderId="20" xfId="1" applyNumberFormat="1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21" xfId="154" applyFont="1" applyBorder="1" applyAlignment="1">
      <alignment vertical="center"/>
    </xf>
    <xf numFmtId="0" fontId="13" fillId="0" borderId="51" xfId="154" applyFont="1" applyBorder="1" applyAlignment="1">
      <alignment vertical="center"/>
    </xf>
    <xf numFmtId="0" fontId="13" fillId="31" borderId="7" xfId="154" applyFont="1" applyFill="1" applyBorder="1" applyAlignment="1">
      <alignment vertical="center"/>
    </xf>
    <xf numFmtId="0" fontId="13" fillId="31" borderId="4" xfId="154" applyFont="1" applyFill="1" applyBorder="1" applyAlignment="1">
      <alignment vertical="center"/>
    </xf>
    <xf numFmtId="0" fontId="13" fillId="31" borderId="7" xfId="154" applyFont="1" applyFill="1" applyBorder="1" applyAlignment="1">
      <alignment horizontal="left" vertical="center"/>
    </xf>
    <xf numFmtId="0" fontId="13" fillId="31" borderId="46" xfId="154" applyFont="1" applyFill="1" applyBorder="1" applyAlignment="1">
      <alignment horizontal="left" vertical="center"/>
    </xf>
  </cellXfs>
  <cellStyles count="155">
    <cellStyle name="=C:\WINNT\SYSTEM32\COMMAND.COM" xfId="1" xr:uid="{00000000-0005-0000-0000-000000000000}"/>
    <cellStyle name="=C:\WINNT\SYSTEM32\COMMAND.COM 2" xfId="2" xr:uid="{00000000-0005-0000-0000-000001000000}"/>
    <cellStyle name="=C:\WINNT\SYSTEM32\COMMAND.COM 3" xfId="3" xr:uid="{00000000-0005-0000-0000-000002000000}"/>
    <cellStyle name="=C:\WINNT\SYSTEM32\COMMAND.COM 3 2" xfId="4" xr:uid="{00000000-0005-0000-0000-000003000000}"/>
    <cellStyle name="=C:\WINNT\SYSTEM32\COMMAND.COM_COMPUTO - PRESUPUESTO - ANALISIS DE PRECIOS - E.P.N.M. Nº404 - Final" xfId="5" xr:uid="{00000000-0005-0000-0000-000004000000}"/>
    <cellStyle name="20% - Énfasis1 2" xfId="23" xr:uid="{00000000-0005-0000-0000-000005000000}"/>
    <cellStyle name="20% - Énfasis1 2 2" xfId="24" xr:uid="{00000000-0005-0000-0000-000006000000}"/>
    <cellStyle name="20% - Énfasis2 2" xfId="25" xr:uid="{00000000-0005-0000-0000-000007000000}"/>
    <cellStyle name="20% - Énfasis2 2 2" xfId="26" xr:uid="{00000000-0005-0000-0000-000008000000}"/>
    <cellStyle name="20% - Énfasis3 2" xfId="27" xr:uid="{00000000-0005-0000-0000-000009000000}"/>
    <cellStyle name="20% - Énfasis3 2 2" xfId="28" xr:uid="{00000000-0005-0000-0000-00000A000000}"/>
    <cellStyle name="20% - Énfasis4 2" xfId="29" xr:uid="{00000000-0005-0000-0000-00000B000000}"/>
    <cellStyle name="20% - Énfasis4 2 2" xfId="30" xr:uid="{00000000-0005-0000-0000-00000C000000}"/>
    <cellStyle name="20% - Énfasis5 2" xfId="31" xr:uid="{00000000-0005-0000-0000-00000D000000}"/>
    <cellStyle name="20% - Énfasis5 2 2" xfId="32" xr:uid="{00000000-0005-0000-0000-00000E000000}"/>
    <cellStyle name="20% - Énfasis6 2" xfId="33" xr:uid="{00000000-0005-0000-0000-00000F000000}"/>
    <cellStyle name="20% - Énfasis6 2 2" xfId="34" xr:uid="{00000000-0005-0000-0000-000010000000}"/>
    <cellStyle name="40% - Énfasis1 2" xfId="35" xr:uid="{00000000-0005-0000-0000-000011000000}"/>
    <cellStyle name="40% - Énfasis1 2 2" xfId="36" xr:uid="{00000000-0005-0000-0000-000012000000}"/>
    <cellStyle name="40% - Énfasis2 2" xfId="37" xr:uid="{00000000-0005-0000-0000-000013000000}"/>
    <cellStyle name="40% - Énfasis2 2 2" xfId="38" xr:uid="{00000000-0005-0000-0000-000014000000}"/>
    <cellStyle name="40% - Énfasis3 2" xfId="39" xr:uid="{00000000-0005-0000-0000-000015000000}"/>
    <cellStyle name="40% - Énfasis3 2 2" xfId="40" xr:uid="{00000000-0005-0000-0000-000016000000}"/>
    <cellStyle name="40% - Énfasis4 2" xfId="41" xr:uid="{00000000-0005-0000-0000-000017000000}"/>
    <cellStyle name="40% - Énfasis4 2 2" xfId="42" xr:uid="{00000000-0005-0000-0000-000018000000}"/>
    <cellStyle name="40% - Énfasis5 2" xfId="43" xr:uid="{00000000-0005-0000-0000-000019000000}"/>
    <cellStyle name="40% - Énfasis5 2 2" xfId="44" xr:uid="{00000000-0005-0000-0000-00001A000000}"/>
    <cellStyle name="40% - Énfasis6 2" xfId="45" xr:uid="{00000000-0005-0000-0000-00001B000000}"/>
    <cellStyle name="40% - Énfasis6 2 2" xfId="46" xr:uid="{00000000-0005-0000-0000-00001C000000}"/>
    <cellStyle name="60% - Énfasis1 2" xfId="47" xr:uid="{00000000-0005-0000-0000-00001D000000}"/>
    <cellStyle name="60% - Énfasis1 2 2" xfId="48" xr:uid="{00000000-0005-0000-0000-00001E000000}"/>
    <cellStyle name="60% - Énfasis2 2" xfId="49" xr:uid="{00000000-0005-0000-0000-00001F000000}"/>
    <cellStyle name="60% - Énfasis2 2 2" xfId="50" xr:uid="{00000000-0005-0000-0000-000020000000}"/>
    <cellStyle name="60% - Énfasis3 2" xfId="51" xr:uid="{00000000-0005-0000-0000-000021000000}"/>
    <cellStyle name="60% - Énfasis3 2 2" xfId="52" xr:uid="{00000000-0005-0000-0000-000022000000}"/>
    <cellStyle name="60% - Énfasis4 2" xfId="53" xr:uid="{00000000-0005-0000-0000-000023000000}"/>
    <cellStyle name="60% - Énfasis4 2 2" xfId="54" xr:uid="{00000000-0005-0000-0000-000024000000}"/>
    <cellStyle name="60% - Énfasis5 2" xfId="55" xr:uid="{00000000-0005-0000-0000-000025000000}"/>
    <cellStyle name="60% - Énfasis5 2 2" xfId="56" xr:uid="{00000000-0005-0000-0000-000026000000}"/>
    <cellStyle name="60% - Énfasis6 2" xfId="57" xr:uid="{00000000-0005-0000-0000-000027000000}"/>
    <cellStyle name="60% - Énfasis6 2 2" xfId="58" xr:uid="{00000000-0005-0000-0000-000028000000}"/>
    <cellStyle name="ANCLAS,REZONES Y SUS PARTES,DE FUNDICION,DE HIERRO O DE ACERO 2" xfId="152" xr:uid="{00000000-0005-0000-0000-000029000000}"/>
    <cellStyle name="Buena 2" xfId="59" xr:uid="{00000000-0005-0000-0000-00002A000000}"/>
    <cellStyle name="Buena 2 2" xfId="60" xr:uid="{00000000-0005-0000-0000-00002B000000}"/>
    <cellStyle name="Cálculo 2" xfId="61" xr:uid="{00000000-0005-0000-0000-00002C000000}"/>
    <cellStyle name="Cálculo 2 2" xfId="62" xr:uid="{00000000-0005-0000-0000-00002D000000}"/>
    <cellStyle name="Celda de comprobación 2" xfId="63" xr:uid="{00000000-0005-0000-0000-00002E000000}"/>
    <cellStyle name="Celda de comprobación 2 2" xfId="64" xr:uid="{00000000-0005-0000-0000-00002F000000}"/>
    <cellStyle name="Celda vinculada 2" xfId="65" xr:uid="{00000000-0005-0000-0000-000030000000}"/>
    <cellStyle name="Celda vinculada 2 2" xfId="66" xr:uid="{00000000-0005-0000-0000-000031000000}"/>
    <cellStyle name="Encabezado 4 2" xfId="67" xr:uid="{00000000-0005-0000-0000-000032000000}"/>
    <cellStyle name="Encabezado 4 2 2" xfId="68" xr:uid="{00000000-0005-0000-0000-000033000000}"/>
    <cellStyle name="Énfasis1 2" xfId="69" xr:uid="{00000000-0005-0000-0000-000034000000}"/>
    <cellStyle name="Énfasis1 2 2" xfId="70" xr:uid="{00000000-0005-0000-0000-000035000000}"/>
    <cellStyle name="Énfasis2 2" xfId="71" xr:uid="{00000000-0005-0000-0000-000036000000}"/>
    <cellStyle name="Énfasis2 2 2" xfId="72" xr:uid="{00000000-0005-0000-0000-000037000000}"/>
    <cellStyle name="Énfasis3 2" xfId="73" xr:uid="{00000000-0005-0000-0000-000038000000}"/>
    <cellStyle name="Énfasis3 2 2" xfId="74" xr:uid="{00000000-0005-0000-0000-000039000000}"/>
    <cellStyle name="Énfasis4 2" xfId="75" xr:uid="{00000000-0005-0000-0000-00003A000000}"/>
    <cellStyle name="Énfasis4 2 2" xfId="76" xr:uid="{00000000-0005-0000-0000-00003B000000}"/>
    <cellStyle name="Énfasis5 2" xfId="77" xr:uid="{00000000-0005-0000-0000-00003C000000}"/>
    <cellStyle name="Énfasis5 2 2" xfId="78" xr:uid="{00000000-0005-0000-0000-00003D000000}"/>
    <cellStyle name="Énfasis6 2" xfId="79" xr:uid="{00000000-0005-0000-0000-00003E000000}"/>
    <cellStyle name="Énfasis6 2 2" xfId="80" xr:uid="{00000000-0005-0000-0000-00003F000000}"/>
    <cellStyle name="Entrada 2" xfId="81" xr:uid="{00000000-0005-0000-0000-000040000000}"/>
    <cellStyle name="Entrada 2 2" xfId="82" xr:uid="{00000000-0005-0000-0000-000041000000}"/>
    <cellStyle name="Euro" xfId="6" xr:uid="{00000000-0005-0000-0000-000042000000}"/>
    <cellStyle name="Incorrecto 2" xfId="83" xr:uid="{00000000-0005-0000-0000-000044000000}"/>
    <cellStyle name="Incorrecto 2 2" xfId="84" xr:uid="{00000000-0005-0000-0000-000045000000}"/>
    <cellStyle name="Millares 10" xfId="85" xr:uid="{00000000-0005-0000-0000-000046000000}"/>
    <cellStyle name="Millares 11" xfId="86" xr:uid="{00000000-0005-0000-0000-000047000000}"/>
    <cellStyle name="Millares 12" xfId="87" xr:uid="{00000000-0005-0000-0000-000048000000}"/>
    <cellStyle name="Millares 13" xfId="88" xr:uid="{00000000-0005-0000-0000-000049000000}"/>
    <cellStyle name="Millares 2" xfId="7" xr:uid="{00000000-0005-0000-0000-00004A000000}"/>
    <cellStyle name="Millares 2 2" xfId="12" xr:uid="{00000000-0005-0000-0000-00004B000000}"/>
    <cellStyle name="Millares 2 2 2" xfId="91" xr:uid="{00000000-0005-0000-0000-00004C000000}"/>
    <cellStyle name="Millares 2 2 3" xfId="90" xr:uid="{00000000-0005-0000-0000-00004D000000}"/>
    <cellStyle name="Millares 2 3" xfId="92" xr:uid="{00000000-0005-0000-0000-00004E000000}"/>
    <cellStyle name="Millares 2 4" xfId="93" xr:uid="{00000000-0005-0000-0000-00004F000000}"/>
    <cellStyle name="Millares 2 5" xfId="89" xr:uid="{00000000-0005-0000-0000-000050000000}"/>
    <cellStyle name="Millares 3" xfId="13" xr:uid="{00000000-0005-0000-0000-000051000000}"/>
    <cellStyle name="Millares 3 2" xfId="95" xr:uid="{00000000-0005-0000-0000-000052000000}"/>
    <cellStyle name="Millares 3 3" xfId="96" xr:uid="{00000000-0005-0000-0000-000053000000}"/>
    <cellStyle name="Millares 3 4" xfId="94" xr:uid="{00000000-0005-0000-0000-000054000000}"/>
    <cellStyle name="Millares 4" xfId="14" xr:uid="{00000000-0005-0000-0000-000055000000}"/>
    <cellStyle name="Millares 4 2" xfId="98" xr:uid="{00000000-0005-0000-0000-000056000000}"/>
    <cellStyle name="Millares 4 3" xfId="97" xr:uid="{00000000-0005-0000-0000-000057000000}"/>
    <cellStyle name="Millares 5" xfId="15" xr:uid="{00000000-0005-0000-0000-000058000000}"/>
    <cellStyle name="Millares 5 2" xfId="100" xr:uid="{00000000-0005-0000-0000-000059000000}"/>
    <cellStyle name="Millares 5 3" xfId="99" xr:uid="{00000000-0005-0000-0000-00005A000000}"/>
    <cellStyle name="Millares 6" xfId="101" xr:uid="{00000000-0005-0000-0000-00005B000000}"/>
    <cellStyle name="Millares 7" xfId="102" xr:uid="{00000000-0005-0000-0000-00005C000000}"/>
    <cellStyle name="Millares 8" xfId="103" xr:uid="{00000000-0005-0000-0000-00005D000000}"/>
    <cellStyle name="Millares 9" xfId="104" xr:uid="{00000000-0005-0000-0000-00005E000000}"/>
    <cellStyle name="Moneda" xfId="8" builtinId="4"/>
    <cellStyle name="Moneda 2" xfId="21" xr:uid="{00000000-0005-0000-0000-000060000000}"/>
    <cellStyle name="Moneda 2 2" xfId="106" xr:uid="{00000000-0005-0000-0000-000061000000}"/>
    <cellStyle name="Moneda 2 3" xfId="107" xr:uid="{00000000-0005-0000-0000-000062000000}"/>
    <cellStyle name="Moneda 2 4" xfId="105" xr:uid="{00000000-0005-0000-0000-000063000000}"/>
    <cellStyle name="Moneda 3" xfId="108" xr:uid="{00000000-0005-0000-0000-000064000000}"/>
    <cellStyle name="Moneda 3 2" xfId="109" xr:uid="{00000000-0005-0000-0000-000065000000}"/>
    <cellStyle name="Moneda 4" xfId="110" xr:uid="{00000000-0005-0000-0000-000066000000}"/>
    <cellStyle name="Moneda 5" xfId="111" xr:uid="{00000000-0005-0000-0000-000067000000}"/>
    <cellStyle name="Neutral 2" xfId="112" xr:uid="{00000000-0005-0000-0000-000068000000}"/>
    <cellStyle name="Neutral 2 2" xfId="113" xr:uid="{00000000-0005-0000-0000-000069000000}"/>
    <cellStyle name="Normal" xfId="0" builtinId="0"/>
    <cellStyle name="Normal 2" xfId="11" xr:uid="{00000000-0005-0000-0000-00006B000000}"/>
    <cellStyle name="Normal 2 2" xfId="114" xr:uid="{00000000-0005-0000-0000-00006C000000}"/>
    <cellStyle name="Normal 2 2 2" xfId="153" xr:uid="{00000000-0005-0000-0000-00006D000000}"/>
    <cellStyle name="Normal 2_PRECIOS TC" xfId="115" xr:uid="{00000000-0005-0000-0000-00006E000000}"/>
    <cellStyle name="Normal 3" xfId="16" xr:uid="{00000000-0005-0000-0000-00006F000000}"/>
    <cellStyle name="Normal 3 2" xfId="117" xr:uid="{00000000-0005-0000-0000-000070000000}"/>
    <cellStyle name="Normal 3 3" xfId="116" xr:uid="{00000000-0005-0000-0000-000071000000}"/>
    <cellStyle name="Normal 4" xfId="20" xr:uid="{00000000-0005-0000-0000-000072000000}"/>
    <cellStyle name="Normal 4 2" xfId="118" xr:uid="{00000000-0005-0000-0000-000073000000}"/>
    <cellStyle name="Normal 4 2 2" xfId="119" xr:uid="{00000000-0005-0000-0000-000074000000}"/>
    <cellStyle name="Normal 4 2 3" xfId="120" xr:uid="{00000000-0005-0000-0000-000075000000}"/>
    <cellStyle name="Normal 4 3" xfId="121" xr:uid="{00000000-0005-0000-0000-000076000000}"/>
    <cellStyle name="Normal 5" xfId="122" xr:uid="{00000000-0005-0000-0000-000077000000}"/>
    <cellStyle name="Normal 5 2" xfId="123" xr:uid="{00000000-0005-0000-0000-000078000000}"/>
    <cellStyle name="Normal 5 3" xfId="124" xr:uid="{00000000-0005-0000-0000-000079000000}"/>
    <cellStyle name="Normal 6" xfId="125" xr:uid="{00000000-0005-0000-0000-00007A000000}"/>
    <cellStyle name="Normal 6 2" xfId="126" xr:uid="{00000000-0005-0000-0000-00007B000000}"/>
    <cellStyle name="Normal 7" xfId="127" xr:uid="{00000000-0005-0000-0000-00007C000000}"/>
    <cellStyle name="Normal 8" xfId="22" xr:uid="{00000000-0005-0000-0000-00007D000000}"/>
    <cellStyle name="Normal 9" xfId="154" xr:uid="{00000000-0005-0000-0000-00007E000000}"/>
    <cellStyle name="Normal_Cap 4 Secc 8 y Cap 5" xfId="9" xr:uid="{00000000-0005-0000-0000-00007F000000}"/>
    <cellStyle name="Notas 2" xfId="128" xr:uid="{00000000-0005-0000-0000-000080000000}"/>
    <cellStyle name="Notas 2 2" xfId="129" xr:uid="{00000000-0005-0000-0000-000081000000}"/>
    <cellStyle name="Porcentaje" xfId="10" builtinId="5"/>
    <cellStyle name="Porcentaje 2" xfId="17" xr:uid="{00000000-0005-0000-0000-000082000000}"/>
    <cellStyle name="Porcentaje 2 2" xfId="18" xr:uid="{00000000-0005-0000-0000-000083000000}"/>
    <cellStyle name="Porcentaje 2 2 2" xfId="131" xr:uid="{00000000-0005-0000-0000-000084000000}"/>
    <cellStyle name="Porcentaje 2 3" xfId="130" xr:uid="{00000000-0005-0000-0000-000085000000}"/>
    <cellStyle name="Porcentaje 3" xfId="19" xr:uid="{00000000-0005-0000-0000-000086000000}"/>
    <cellStyle name="Porcentaje 3 2" xfId="133" xr:uid="{00000000-0005-0000-0000-000087000000}"/>
    <cellStyle name="Porcentaje 3 3" xfId="132" xr:uid="{00000000-0005-0000-0000-000088000000}"/>
    <cellStyle name="Porcentaje 4" xfId="134" xr:uid="{00000000-0005-0000-0000-000089000000}"/>
    <cellStyle name="Porcentual 2 2" xfId="135" xr:uid="{00000000-0005-0000-0000-00008B000000}"/>
    <cellStyle name="Salida 2" xfId="136" xr:uid="{00000000-0005-0000-0000-00008C000000}"/>
    <cellStyle name="Salida 2 2" xfId="137" xr:uid="{00000000-0005-0000-0000-00008D000000}"/>
    <cellStyle name="Texto de advertencia 2" xfId="138" xr:uid="{00000000-0005-0000-0000-00008E000000}"/>
    <cellStyle name="Texto de advertencia 2 2" xfId="139" xr:uid="{00000000-0005-0000-0000-00008F000000}"/>
    <cellStyle name="Texto explicativo 2" xfId="140" xr:uid="{00000000-0005-0000-0000-000090000000}"/>
    <cellStyle name="Texto explicativo 2 2" xfId="141" xr:uid="{00000000-0005-0000-0000-000091000000}"/>
    <cellStyle name="Título 1 2" xfId="142" xr:uid="{00000000-0005-0000-0000-000092000000}"/>
    <cellStyle name="Título 1 2 2" xfId="143" xr:uid="{00000000-0005-0000-0000-000093000000}"/>
    <cellStyle name="Título 2 2" xfId="144" xr:uid="{00000000-0005-0000-0000-000094000000}"/>
    <cellStyle name="Título 2 2 2" xfId="145" xr:uid="{00000000-0005-0000-0000-000095000000}"/>
    <cellStyle name="Título 3 2" xfId="146" xr:uid="{00000000-0005-0000-0000-000096000000}"/>
    <cellStyle name="Título 3 2 2" xfId="147" xr:uid="{00000000-0005-0000-0000-000097000000}"/>
    <cellStyle name="Título 4" xfId="148" xr:uid="{00000000-0005-0000-0000-000098000000}"/>
    <cellStyle name="Título 4 2" xfId="149" xr:uid="{00000000-0005-0000-0000-000099000000}"/>
    <cellStyle name="Total 2" xfId="150" xr:uid="{00000000-0005-0000-0000-00009A000000}"/>
    <cellStyle name="Total 2 2" xfId="151" xr:uid="{00000000-0005-0000-0000-00009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90"/>
              </a:solidFill>
              <a:ln w="31750">
                <a:solidFill>
                  <a:srgbClr val="000090"/>
                </a:solidFill>
                <a:prstDash val="solid"/>
              </a:ln>
            </c:spPr>
          </c:marker>
          <c:cat>
            <c:numRef>
              <c:f>'PLAN DE TRAB. Y CURVA DE IN '!$F$30:$K$30</c:f>
              <c:numCache>
                <c:formatCode>General</c:formatCode>
                <c:ptCount val="6"/>
              </c:numCache>
            </c:numRef>
          </c:cat>
          <c:val>
            <c:numRef>
              <c:f>'PLAN DE TRAB. Y CURVA DE IN '!$F$29:$K$29</c:f>
              <c:numCache>
                <c:formatCode>0%</c:formatCode>
                <c:ptCount val="6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v>avance fisico</c:v>
                </c15:tx>
              </c15:filteredSeriesTitle>
            </c:ext>
            <c:ext xmlns:c16="http://schemas.microsoft.com/office/drawing/2014/chart" uri="{C3380CC4-5D6E-409C-BE32-E72D297353CC}">
              <c16:uniqueId val="{00000004-FB91-41FB-B1FC-5D22B0E7B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528"/>
        <c:axId val="87012480"/>
      </c:lineChart>
      <c:catAx>
        <c:axId val="8256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AR"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701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0124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Avance</a:t>
                </a:r>
                <a:r>
                  <a:rPr lang="es-AR" baseline="0"/>
                  <a:t>  Fisico</a:t>
                </a:r>
                <a:endParaRPr lang="es-AR"/>
              </a:p>
            </c:rich>
          </c:tx>
          <c:overlay val="0"/>
        </c:title>
        <c:numFmt formatCode="0.0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AR"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82566528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0.75000000000001465" l="0.70000000000000062" r="0.70000000000000062" t="0.75000000000001465" header="0" footer="0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254895</xdr:colOff>
      <xdr:row>1</xdr:row>
      <xdr:rowOff>147568</xdr:rowOff>
    </xdr:from>
    <xdr:to>
      <xdr:col>12</xdr:col>
      <xdr:colOff>214649</xdr:colOff>
      <xdr:row>8</xdr:row>
      <xdr:rowOff>53661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BD373B-2AF1-4ADC-A8ED-E517E370E6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7782" y="523202"/>
          <a:ext cx="3031902" cy="1220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158750</xdr:colOff>
      <xdr:row>1</xdr:row>
      <xdr:rowOff>10582</xdr:rowOff>
    </xdr:from>
    <xdr:to>
      <xdr:col>8</xdr:col>
      <xdr:colOff>740833</xdr:colOff>
      <xdr:row>7</xdr:row>
      <xdr:rowOff>63499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74B447-A1BC-4AB6-8E7D-FCD35FB825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0" y="253999"/>
          <a:ext cx="3153833" cy="11641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145297</xdr:colOff>
      <xdr:row>43</xdr:row>
      <xdr:rowOff>2</xdr:rowOff>
    </xdr:from>
    <xdr:to>
      <xdr:col>11</xdr:col>
      <xdr:colOff>0</xdr:colOff>
      <xdr:row>63</xdr:row>
      <xdr:rowOff>138546</xdr:rowOff>
    </xdr:to>
    <xdr:graphicFrame macro="">
      <xdr:nvGraphicFramePr>
        <xdr:cNvPr id="2" name="Chart 22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1228725</xdr:colOff>
      <xdr:row>34</xdr:row>
      <xdr:rowOff>76200</xdr:rowOff>
    </xdr:from>
    <xdr:to>
      <xdr:col>10</xdr:col>
      <xdr:colOff>1148196</xdr:colOff>
      <xdr:row>39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2348E9-5C98-4E45-9023-4B339F1EAA6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7429500"/>
          <a:ext cx="2434071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bastian\Downloads\Acceso%20a%20Parque%20Lineal%20VACIO.xlsx" TargetMode="External"/><Relationship Id="rId1" Type="http://schemas.openxmlformats.org/officeDocument/2006/relationships/externalLinkPath" Target="/Users/sebastian/Downloads/Acceso%20a%20Parque%20Lineal%20VA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ES"/>
      <sheetName val="COMPUTO"/>
      <sheetName val="COEF. RESUMEN"/>
      <sheetName val="INSUMOS"/>
      <sheetName val="PRESUPUESTO"/>
      <sheetName val="ANALISIS DE COSTO"/>
      <sheetName val="PLAN DE TRAB. Y CURVA DE IN "/>
      <sheetName val="COMPUTO 1"/>
    </sheetNames>
    <sheetDataSet>
      <sheetData sheetId="0"/>
      <sheetData sheetId="1"/>
      <sheetData sheetId="2"/>
      <sheetData sheetId="3"/>
      <sheetData sheetId="4">
        <row r="3">
          <cell r="B3" t="str">
            <v>SECRETARIA DE OBRA PUBLICAS</v>
          </cell>
        </row>
        <row r="5">
          <cell r="B5" t="str">
            <v>N° exp:</v>
          </cell>
        </row>
        <row r="6">
          <cell r="B6" t="str">
            <v>OBRA: PAVIMENTO ARTICULADO Y CLOACA EN PASAJE ACCESO A COSTANERA</v>
          </cell>
        </row>
        <row r="7">
          <cell r="B7" t="str">
            <v>UBICACIÓN: SAN LORENZO-  DEPTO CAPITAL - SALTA</v>
          </cell>
        </row>
        <row r="8">
          <cell r="B8" t="str">
            <v>FECHA: MAT. Y EQ. JUL/2025 - M. OBRA AGO/2025</v>
          </cell>
        </row>
        <row r="10">
          <cell r="B10" t="str">
            <v>PLANILLA DE COMPUTO Y  PRESUPUESTO</v>
          </cell>
        </row>
        <row r="11">
          <cell r="B11" t="str">
            <v>ITEM</v>
          </cell>
          <cell r="C11" t="str">
            <v>DESIGNACIÓN DE LAS OBRAS</v>
          </cell>
          <cell r="D11" t="str">
            <v>UNI.</v>
          </cell>
          <cell r="E11" t="str">
            <v>CANTIDAD</v>
          </cell>
        </row>
        <row r="13">
          <cell r="B13" t="str">
            <v>1</v>
          </cell>
          <cell r="C13" t="str">
            <v xml:space="preserve">Pavimento articulado </v>
          </cell>
        </row>
        <row r="14">
          <cell r="B14" t="str">
            <v>1.1</v>
          </cell>
          <cell r="C14" t="str">
            <v>Cartel de obra</v>
          </cell>
          <cell r="D14" t="str">
            <v>un</v>
          </cell>
          <cell r="E14">
            <v>1</v>
          </cell>
        </row>
        <row r="15">
          <cell r="B15" t="str">
            <v>1.2</v>
          </cell>
          <cell r="C15" t="str">
            <v>Excavacion Apertura de Caja</v>
          </cell>
          <cell r="D15" t="str">
            <v>m3</v>
          </cell>
          <cell r="E15">
            <v>351</v>
          </cell>
        </row>
        <row r="16">
          <cell r="B16" t="str">
            <v>1.3</v>
          </cell>
          <cell r="C16" t="str">
            <v>Preparación de subrasante 10cm de espesor</v>
          </cell>
          <cell r="D16" t="str">
            <v>m2</v>
          </cell>
          <cell r="E16">
            <v>1167.5</v>
          </cell>
        </row>
        <row r="17">
          <cell r="B17" t="str">
            <v>1.4</v>
          </cell>
          <cell r="C17" t="str">
            <v>Provisión y Ejecución de base granular estabilizada e=0,20 mts</v>
          </cell>
          <cell r="D17" t="str">
            <v>m3</v>
          </cell>
          <cell r="E17">
            <v>233.5</v>
          </cell>
        </row>
        <row r="18">
          <cell r="B18" t="str">
            <v>1.5</v>
          </cell>
          <cell r="C18" t="str">
            <v>Provision y colocacion de adoquines de hormigon (incluye cama de arena y sellado de juntas)</v>
          </cell>
          <cell r="D18" t="str">
            <v>m2</v>
          </cell>
          <cell r="E18">
            <v>843.7</v>
          </cell>
        </row>
        <row r="19">
          <cell r="B19" t="str">
            <v>1.6</v>
          </cell>
          <cell r="C19" t="str">
            <v>Ejecución de Pavimento de HºSº-Espesor = 0,15 m (faja confinamiento)</v>
          </cell>
          <cell r="D19" t="str">
            <v>m2</v>
          </cell>
          <cell r="E19">
            <v>19.7</v>
          </cell>
        </row>
        <row r="20">
          <cell r="B20" t="str">
            <v>1.7</v>
          </cell>
          <cell r="C20" t="str">
            <v>Ejecución de Cordón  de confinamiento de 0,15 m de espesor y 0,4 m de ancho</v>
          </cell>
          <cell r="D20" t="str">
            <v>ml</v>
          </cell>
          <cell r="E20">
            <v>22</v>
          </cell>
        </row>
        <row r="21">
          <cell r="B21" t="str">
            <v>1.8</v>
          </cell>
          <cell r="C21" t="str">
            <v>Ejecución de Cuneta tipo desague de 0,15 m de espesor y 1 m de desarrollo</v>
          </cell>
          <cell r="D21" t="str">
            <v>ml</v>
          </cell>
          <cell r="E21">
            <v>230.85</v>
          </cell>
        </row>
        <row r="22">
          <cell r="B22" t="str">
            <v>3</v>
          </cell>
          <cell r="C22" t="str">
            <v>Red Cloacal</v>
          </cell>
        </row>
        <row r="23">
          <cell r="B23" t="str">
            <v>2.1</v>
          </cell>
          <cell r="C23" t="str">
            <v>Excavación a maquina para colocación de cañerías en  cualquier tipo de terreno y profundidad, incluyendo limpieza de terreno y perfilado manual, sin depresión de napa, sin transporte del sobrante.</v>
          </cell>
          <cell r="D23" t="str">
            <v>M3</v>
          </cell>
          <cell r="E23">
            <v>182.70000000000002</v>
          </cell>
        </row>
        <row r="24">
          <cell r="B24" t="str">
            <v>2.2</v>
          </cell>
          <cell r="C24" t="str">
            <v>Relleno a maquina con material de la excavación y compactación de zanja de cañerías, hasta 1,80m  de profundidad, desparramo del sobrante, sin depresión de napa, sin aporte de material para relleno, sin transporte</v>
          </cell>
          <cell r="D24" t="str">
            <v>M3</v>
          </cell>
          <cell r="E24">
            <v>182.70000000000002</v>
          </cell>
        </row>
        <row r="25">
          <cell r="B25" t="str">
            <v>2.3</v>
          </cell>
          <cell r="C25" t="str">
            <v>Cama de arena para asiento y protección superior de cañerías. (arena mediana)</v>
          </cell>
          <cell r="D25" t="str">
            <v>M3</v>
          </cell>
          <cell r="E25">
            <v>20.3</v>
          </cell>
        </row>
        <row r="26">
          <cell r="B26" t="str">
            <v>2.4</v>
          </cell>
          <cell r="C26" t="str">
            <v>Construcción integral de bocas de registro, incluyendo marco tapa de HD , manguitos de empotramiento para cañerías, todo según plano tipo del pliego de ASSA, para profundidades de cañerías mayores a 2,50 m.</v>
          </cell>
          <cell r="D26" t="str">
            <v>un</v>
          </cell>
          <cell r="E26">
            <v>2</v>
          </cell>
        </row>
        <row r="27">
          <cell r="B27" t="str">
            <v>2.5</v>
          </cell>
          <cell r="C27" t="str">
            <v>Red cloacal 160mm</v>
          </cell>
          <cell r="D27" t="str">
            <v>M</v>
          </cell>
          <cell r="E27">
            <v>101.5</v>
          </cell>
        </row>
        <row r="29">
          <cell r="B29" t="str">
            <v>TOTAL 1</v>
          </cell>
        </row>
        <row r="30">
          <cell r="B30" t="str">
            <v>GASTOS GENERALES 10% sobre total 1</v>
          </cell>
          <cell r="D30">
            <v>0.1</v>
          </cell>
        </row>
        <row r="31">
          <cell r="B31" t="str">
            <v>TRANSPORTE  5% sobre total 1</v>
          </cell>
          <cell r="D31">
            <v>0.05</v>
          </cell>
        </row>
        <row r="32">
          <cell r="B32" t="str">
            <v>TOTAL2</v>
          </cell>
        </row>
        <row r="33">
          <cell r="B33" t="str">
            <v>IVA -  21% sobre Materiales</v>
          </cell>
          <cell r="D33">
            <v>0.21</v>
          </cell>
        </row>
        <row r="35">
          <cell r="B35" t="str">
            <v>EL PRESUPUESTO FINAL POR MATERIALES Y MANO DE OBRA  ASCIENDE A LA SUMA DE</v>
          </cell>
        </row>
        <row r="36">
          <cell r="B36" t="str">
            <v>SON: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N47"/>
  <sheetViews>
    <sheetView tabSelected="1" zoomScale="70" zoomScaleNormal="70" zoomScaleSheetLayoutView="71" workbookViewId="0">
      <selection activeCell="E11" sqref="E11:E12"/>
    </sheetView>
  </sheetViews>
  <sheetFormatPr baseColWidth="10" defaultColWidth="11.42578125" defaultRowHeight="15" customHeight="1" x14ac:dyDescent="0.2"/>
  <cols>
    <col min="1" max="1" width="3.140625" style="2" customWidth="1"/>
    <col min="2" max="2" width="8.28515625" style="5" customWidth="1"/>
    <col min="3" max="3" width="74.5703125" style="2" customWidth="1"/>
    <col min="4" max="4" width="7.42578125" style="5" customWidth="1"/>
    <col min="5" max="5" width="10.7109375" style="23" customWidth="1"/>
    <col min="6" max="6" width="12.42578125" style="23" customWidth="1"/>
    <col min="7" max="7" width="16.42578125" style="23" customWidth="1"/>
    <col min="8" max="8" width="12.5703125" style="23" customWidth="1"/>
    <col min="9" max="9" width="16.5703125" style="23" customWidth="1"/>
    <col min="10" max="10" width="13.85546875" style="25" customWidth="1"/>
    <col min="11" max="11" width="15.5703125" style="24" customWidth="1"/>
    <col min="12" max="12" width="16.7109375" style="4" customWidth="1"/>
    <col min="13" max="13" width="9.85546875" style="29" customWidth="1"/>
    <col min="14" max="16384" width="11.42578125" style="2"/>
  </cols>
  <sheetData>
    <row r="1" spans="1:13" ht="30" customHeight="1" thickBot="1" x14ac:dyDescent="0.25">
      <c r="A1" s="371"/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3" customFormat="1" ht="15" customHeight="1" x14ac:dyDescent="0.2">
      <c r="A2" s="223"/>
      <c r="B2" s="27"/>
      <c r="C2" s="6"/>
      <c r="D2" s="6"/>
      <c r="E2" s="21"/>
      <c r="F2" s="21"/>
      <c r="G2" s="21"/>
      <c r="H2" s="21"/>
      <c r="I2" s="21"/>
      <c r="J2" s="21"/>
      <c r="K2" s="21"/>
      <c r="L2" s="6"/>
      <c r="M2" s="161"/>
    </row>
    <row r="3" spans="1:13" s="3" customFormat="1" ht="15" customHeight="1" x14ac:dyDescent="0.2">
      <c r="A3" s="224"/>
      <c r="B3" s="265" t="s">
        <v>107</v>
      </c>
      <c r="C3" s="266"/>
      <c r="D3" s="267"/>
      <c r="E3" s="268"/>
      <c r="F3" s="269"/>
      <c r="G3" s="269"/>
      <c r="H3" s="269"/>
      <c r="I3" s="269"/>
      <c r="J3" s="269"/>
      <c r="K3" s="269"/>
      <c r="L3" s="268"/>
      <c r="M3" s="270"/>
    </row>
    <row r="4" spans="1:13" s="3" customFormat="1" ht="15" customHeight="1" x14ac:dyDescent="0.2">
      <c r="A4" s="224"/>
      <c r="B4" s="265"/>
      <c r="C4" s="271"/>
      <c r="D4" s="271"/>
      <c r="E4" s="269"/>
      <c r="F4" s="269"/>
      <c r="G4" s="269"/>
      <c r="H4" s="269"/>
      <c r="I4" s="269"/>
      <c r="J4" s="272"/>
      <c r="K4" s="269"/>
      <c r="L4" s="271"/>
      <c r="M4" s="270"/>
    </row>
    <row r="5" spans="1:13" s="3" customFormat="1" ht="15" customHeight="1" x14ac:dyDescent="0.2">
      <c r="A5" s="224"/>
      <c r="B5" s="281" t="s">
        <v>137</v>
      </c>
      <c r="C5" s="282"/>
      <c r="D5" s="274"/>
      <c r="E5" s="273"/>
      <c r="F5" s="273"/>
      <c r="G5" s="273"/>
      <c r="H5" s="273"/>
      <c r="I5" s="273"/>
      <c r="J5" s="273"/>
      <c r="K5" s="273"/>
      <c r="L5" s="274"/>
      <c r="M5" s="275"/>
    </row>
    <row r="6" spans="1:13" s="3" customFormat="1" ht="15" customHeight="1" x14ac:dyDescent="0.2">
      <c r="A6" s="224"/>
      <c r="B6" s="281" t="s">
        <v>146</v>
      </c>
      <c r="C6" s="282"/>
      <c r="D6" s="274"/>
      <c r="E6" s="273"/>
      <c r="F6" s="273"/>
      <c r="G6" s="273"/>
      <c r="H6" s="273"/>
      <c r="I6" s="273"/>
      <c r="J6" s="273"/>
      <c r="K6" s="273"/>
      <c r="L6" s="274"/>
      <c r="M6" s="275"/>
    </row>
    <row r="7" spans="1:13" s="3" customFormat="1" ht="15" customHeight="1" x14ac:dyDescent="0.2">
      <c r="A7" s="224"/>
      <c r="B7" s="283" t="s">
        <v>138</v>
      </c>
      <c r="C7" s="282"/>
      <c r="D7" s="274"/>
      <c r="E7" s="273"/>
      <c r="F7" s="273"/>
      <c r="G7" s="273"/>
      <c r="H7" s="273"/>
      <c r="I7" s="273"/>
      <c r="J7" s="273"/>
      <c r="K7" s="273"/>
      <c r="L7" s="274"/>
      <c r="M7" s="276"/>
    </row>
    <row r="8" spans="1:13" s="3" customFormat="1" ht="15" customHeight="1" x14ac:dyDescent="0.2">
      <c r="A8" s="224"/>
      <c r="B8" s="283" t="s">
        <v>147</v>
      </c>
      <c r="C8" s="282"/>
      <c r="D8" s="274"/>
      <c r="E8" s="273"/>
      <c r="F8" s="273"/>
      <c r="G8" s="273"/>
      <c r="H8" s="273"/>
      <c r="I8" s="273"/>
      <c r="J8" s="273"/>
      <c r="K8" s="273"/>
      <c r="L8" s="274"/>
      <c r="M8" s="276"/>
    </row>
    <row r="9" spans="1:13" s="3" customFormat="1" ht="15" customHeight="1" x14ac:dyDescent="0.2">
      <c r="A9" s="1"/>
      <c r="B9" s="267"/>
      <c r="C9" s="271"/>
      <c r="D9" s="267"/>
      <c r="E9" s="269"/>
      <c r="F9" s="269"/>
      <c r="G9" s="269"/>
      <c r="H9" s="269"/>
      <c r="I9" s="269"/>
      <c r="J9" s="277"/>
      <c r="K9" s="277"/>
      <c r="L9" s="278"/>
      <c r="M9" s="279"/>
    </row>
    <row r="10" spans="1:13" s="3" customFormat="1" ht="15" customHeight="1" thickBot="1" x14ac:dyDescent="0.25">
      <c r="A10" s="141"/>
      <c r="B10" s="368" t="s">
        <v>109</v>
      </c>
      <c r="C10" s="368"/>
      <c r="D10" s="368"/>
      <c r="E10" s="368"/>
      <c r="F10" s="280"/>
      <c r="G10" s="280"/>
      <c r="H10" s="280"/>
      <c r="I10" s="280"/>
      <c r="J10" s="280"/>
      <c r="K10" s="280"/>
      <c r="L10" s="280"/>
      <c r="M10" s="280"/>
    </row>
    <row r="11" spans="1:13" ht="15" customHeight="1" x14ac:dyDescent="0.2">
      <c r="A11" s="384"/>
      <c r="B11" s="366" t="s">
        <v>8</v>
      </c>
      <c r="C11" s="364" t="s">
        <v>12</v>
      </c>
      <c r="D11" s="378" t="s">
        <v>2</v>
      </c>
      <c r="E11" s="376" t="s">
        <v>6</v>
      </c>
      <c r="F11" s="380"/>
      <c r="G11" s="380"/>
      <c r="H11" s="380"/>
      <c r="I11" s="380"/>
      <c r="J11" s="374"/>
      <c r="K11" s="374" t="s">
        <v>106</v>
      </c>
      <c r="L11" s="372" t="s">
        <v>14</v>
      </c>
      <c r="M11" s="382" t="s">
        <v>108</v>
      </c>
    </row>
    <row r="12" spans="1:13" ht="15" customHeight="1" thickBot="1" x14ac:dyDescent="0.25">
      <c r="A12" s="384"/>
      <c r="B12" s="367"/>
      <c r="C12" s="365"/>
      <c r="D12" s="379"/>
      <c r="E12" s="377"/>
      <c r="F12" s="381"/>
      <c r="G12" s="381"/>
      <c r="H12" s="381"/>
      <c r="I12" s="381"/>
      <c r="J12" s="375"/>
      <c r="K12" s="375"/>
      <c r="L12" s="373"/>
      <c r="M12" s="383"/>
    </row>
    <row r="13" spans="1:13" ht="21.75" customHeight="1" thickBot="1" x14ac:dyDescent="0.25">
      <c r="A13" s="226"/>
      <c r="B13" s="248" t="s">
        <v>131</v>
      </c>
      <c r="C13" s="252" t="s">
        <v>120</v>
      </c>
      <c r="D13" s="235"/>
      <c r="E13" s="236"/>
      <c r="F13" s="237"/>
      <c r="G13" s="238"/>
      <c r="H13" s="238"/>
      <c r="I13" s="238"/>
      <c r="J13" s="239"/>
      <c r="K13" s="259"/>
      <c r="L13" s="234"/>
      <c r="M13" s="175"/>
    </row>
    <row r="14" spans="1:13" ht="15" customHeight="1" x14ac:dyDescent="0.2">
      <c r="A14" s="226"/>
      <c r="B14" s="227" t="s">
        <v>13</v>
      </c>
      <c r="C14" s="251" t="s">
        <v>116</v>
      </c>
      <c r="D14" s="228" t="s">
        <v>117</v>
      </c>
      <c r="E14" s="190">
        <v>1</v>
      </c>
      <c r="F14" s="178"/>
      <c r="G14" s="181"/>
      <c r="H14" s="181"/>
      <c r="I14" s="181"/>
      <c r="J14" s="176"/>
      <c r="K14" s="258"/>
      <c r="L14" s="121"/>
      <c r="M14" s="122"/>
    </row>
    <row r="15" spans="1:13" ht="15" customHeight="1" x14ac:dyDescent="0.2">
      <c r="A15" s="226"/>
      <c r="B15" s="301" t="s">
        <v>139</v>
      </c>
      <c r="C15" s="312" t="s">
        <v>121</v>
      </c>
      <c r="D15" s="313" t="s">
        <v>34</v>
      </c>
      <c r="E15" s="303">
        <f>1170*0.3</f>
        <v>351</v>
      </c>
      <c r="F15" s="304"/>
      <c r="G15" s="305"/>
      <c r="H15" s="305"/>
      <c r="I15" s="305"/>
      <c r="J15" s="306"/>
      <c r="K15" s="310"/>
      <c r="L15" s="307"/>
      <c r="M15" s="233"/>
    </row>
    <row r="16" spans="1:13" ht="15" customHeight="1" x14ac:dyDescent="0.2">
      <c r="A16" s="55"/>
      <c r="B16" s="247" t="s">
        <v>140</v>
      </c>
      <c r="C16" s="253" t="s">
        <v>118</v>
      </c>
      <c r="D16" s="229" t="s">
        <v>28</v>
      </c>
      <c r="E16" s="191">
        <v>1167.5</v>
      </c>
      <c r="F16" s="180"/>
      <c r="G16" s="183"/>
      <c r="H16" s="183"/>
      <c r="I16" s="183"/>
      <c r="J16" s="177"/>
      <c r="K16" s="260"/>
      <c r="L16" s="232"/>
      <c r="M16" s="233"/>
    </row>
    <row r="17" spans="1:14" ht="15" customHeight="1" x14ac:dyDescent="0.2">
      <c r="A17" s="55"/>
      <c r="B17" s="247" t="s">
        <v>141</v>
      </c>
      <c r="C17" s="254" t="s">
        <v>119</v>
      </c>
      <c r="D17" s="58" t="s">
        <v>34</v>
      </c>
      <c r="E17" s="191">
        <v>233.5</v>
      </c>
      <c r="F17" s="180"/>
      <c r="G17" s="183"/>
      <c r="H17" s="183"/>
      <c r="I17" s="183"/>
      <c r="J17" s="177"/>
      <c r="K17" s="260"/>
      <c r="L17" s="232"/>
      <c r="M17" s="233"/>
    </row>
    <row r="18" spans="1:14" ht="30" customHeight="1" x14ac:dyDescent="0.2">
      <c r="A18" s="140"/>
      <c r="B18" s="247" t="s">
        <v>142</v>
      </c>
      <c r="C18" s="255" t="s">
        <v>122</v>
      </c>
      <c r="D18" s="240" t="s">
        <v>28</v>
      </c>
      <c r="E18" s="241">
        <v>843.7</v>
      </c>
      <c r="F18" s="242"/>
      <c r="G18" s="243"/>
      <c r="H18" s="243"/>
      <c r="I18" s="243"/>
      <c r="J18" s="244"/>
      <c r="K18" s="261"/>
      <c r="L18" s="245"/>
      <c r="M18" s="246"/>
    </row>
    <row r="19" spans="1:14" ht="15" customHeight="1" x14ac:dyDescent="0.2">
      <c r="A19" s="140"/>
      <c r="B19" s="247" t="s">
        <v>143</v>
      </c>
      <c r="C19" s="254" t="s">
        <v>125</v>
      </c>
      <c r="D19" s="58" t="s">
        <v>28</v>
      </c>
      <c r="E19" s="191">
        <v>19.7</v>
      </c>
      <c r="F19" s="180"/>
      <c r="G19" s="183"/>
      <c r="H19" s="183"/>
      <c r="I19" s="183"/>
      <c r="J19" s="177"/>
      <c r="K19" s="260"/>
      <c r="L19" s="232"/>
      <c r="M19" s="233"/>
    </row>
    <row r="20" spans="1:14" ht="15" customHeight="1" x14ac:dyDescent="0.2">
      <c r="A20" s="140"/>
      <c r="B20" s="247" t="s">
        <v>144</v>
      </c>
      <c r="C20" s="309" t="s">
        <v>126</v>
      </c>
      <c r="D20" s="302" t="s">
        <v>115</v>
      </c>
      <c r="E20" s="303">
        <v>22</v>
      </c>
      <c r="F20" s="304"/>
      <c r="G20" s="305"/>
      <c r="H20" s="305"/>
      <c r="I20" s="305"/>
      <c r="J20" s="306"/>
      <c r="K20" s="310"/>
      <c r="L20" s="307"/>
      <c r="M20" s="233"/>
    </row>
    <row r="21" spans="1:14" s="55" customFormat="1" ht="15" customHeight="1" thickBot="1" x14ac:dyDescent="0.25">
      <c r="A21" s="140"/>
      <c r="B21" s="247" t="s">
        <v>145</v>
      </c>
      <c r="C21" s="309" t="s">
        <v>127</v>
      </c>
      <c r="D21" s="302" t="s">
        <v>115</v>
      </c>
      <c r="E21" s="303">
        <v>230.85</v>
      </c>
      <c r="F21" s="304"/>
      <c r="G21" s="305"/>
      <c r="H21" s="305"/>
      <c r="I21" s="305"/>
      <c r="J21" s="306"/>
      <c r="K21" s="310"/>
      <c r="L21" s="307"/>
      <c r="M21" s="233"/>
      <c r="N21" s="2"/>
    </row>
    <row r="22" spans="1:14" s="55" customFormat="1" ht="23.25" customHeight="1" thickBot="1" x14ac:dyDescent="0.25">
      <c r="A22" s="140"/>
      <c r="B22" s="249" t="s">
        <v>149</v>
      </c>
      <c r="C22" s="257" t="s">
        <v>128</v>
      </c>
      <c r="D22" s="142"/>
      <c r="E22" s="192"/>
      <c r="F22" s="179"/>
      <c r="G22" s="182"/>
      <c r="H22" s="182"/>
      <c r="I22" s="182"/>
      <c r="J22" s="250"/>
      <c r="K22" s="262"/>
      <c r="L22" s="234"/>
      <c r="M22" s="123"/>
      <c r="N22" s="2"/>
    </row>
    <row r="23" spans="1:14" s="55" customFormat="1" ht="41.25" customHeight="1" x14ac:dyDescent="0.2">
      <c r="A23" s="140"/>
      <c r="B23" s="230" t="s">
        <v>11</v>
      </c>
      <c r="C23" s="256" t="s">
        <v>132</v>
      </c>
      <c r="D23" s="57" t="s">
        <v>104</v>
      </c>
      <c r="E23" s="190">
        <v>182.70000000000002</v>
      </c>
      <c r="F23" s="178"/>
      <c r="G23" s="181"/>
      <c r="H23" s="181"/>
      <c r="I23" s="181"/>
      <c r="J23" s="176"/>
      <c r="K23" s="258"/>
      <c r="L23" s="121"/>
      <c r="M23" s="122"/>
      <c r="N23" s="2"/>
    </row>
    <row r="24" spans="1:14" s="55" customFormat="1" ht="38.25" x14ac:dyDescent="0.2">
      <c r="A24" s="140"/>
      <c r="B24" s="231" t="s">
        <v>53</v>
      </c>
      <c r="C24" s="254" t="s">
        <v>133</v>
      </c>
      <c r="D24" s="58" t="s">
        <v>104</v>
      </c>
      <c r="E24" s="191">
        <v>182.70000000000002</v>
      </c>
      <c r="F24" s="180"/>
      <c r="G24" s="183"/>
      <c r="H24" s="183"/>
      <c r="I24" s="183"/>
      <c r="J24" s="177"/>
      <c r="K24" s="260"/>
      <c r="L24" s="232"/>
      <c r="M24" s="233"/>
      <c r="N24" s="2"/>
    </row>
    <row r="25" spans="1:14" s="55" customFormat="1" ht="15" customHeight="1" x14ac:dyDescent="0.2">
      <c r="A25" s="140"/>
      <c r="B25" s="231" t="s">
        <v>103</v>
      </c>
      <c r="C25" s="254" t="s">
        <v>134</v>
      </c>
      <c r="D25" s="58" t="s">
        <v>104</v>
      </c>
      <c r="E25" s="191">
        <v>20.3</v>
      </c>
      <c r="F25" s="180"/>
      <c r="G25" s="183"/>
      <c r="H25" s="183"/>
      <c r="I25" s="183"/>
      <c r="J25" s="177"/>
      <c r="K25" s="260"/>
      <c r="L25" s="232"/>
      <c r="M25" s="233"/>
      <c r="N25" s="2"/>
    </row>
    <row r="26" spans="1:14" s="55" customFormat="1" ht="38.25" x14ac:dyDescent="0.2">
      <c r="A26" s="140"/>
      <c r="B26" s="231" t="s">
        <v>123</v>
      </c>
      <c r="C26" s="254" t="s">
        <v>135</v>
      </c>
      <c r="D26" s="58" t="s">
        <v>117</v>
      </c>
      <c r="E26" s="191">
        <v>2</v>
      </c>
      <c r="F26" s="180"/>
      <c r="G26" s="183"/>
      <c r="H26" s="183"/>
      <c r="I26" s="183"/>
      <c r="J26" s="177"/>
      <c r="K26" s="260"/>
      <c r="L26" s="232"/>
      <c r="M26" s="233"/>
      <c r="N26" s="2"/>
    </row>
    <row r="27" spans="1:14" s="55" customFormat="1" ht="12.75" x14ac:dyDescent="0.2">
      <c r="A27" s="140"/>
      <c r="B27" s="231" t="s">
        <v>124</v>
      </c>
      <c r="C27" s="309" t="s">
        <v>150</v>
      </c>
      <c r="D27" s="302" t="s">
        <v>117</v>
      </c>
      <c r="E27" s="303">
        <v>8</v>
      </c>
      <c r="F27" s="304"/>
      <c r="G27" s="305"/>
      <c r="H27" s="305"/>
      <c r="I27" s="305"/>
      <c r="J27" s="306"/>
      <c r="K27" s="310"/>
      <c r="L27" s="307"/>
      <c r="M27" s="233"/>
      <c r="N27" s="2"/>
    </row>
    <row r="28" spans="1:14" s="55" customFormat="1" ht="15" customHeight="1" thickBot="1" x14ac:dyDescent="0.25">
      <c r="A28" s="140"/>
      <c r="B28" s="231" t="s">
        <v>148</v>
      </c>
      <c r="C28" s="254" t="s">
        <v>136</v>
      </c>
      <c r="D28" s="58" t="s">
        <v>105</v>
      </c>
      <c r="E28" s="191">
        <v>101.5</v>
      </c>
      <c r="F28" s="180"/>
      <c r="G28" s="183"/>
      <c r="H28" s="183"/>
      <c r="I28" s="183"/>
      <c r="J28" s="177"/>
      <c r="K28" s="260"/>
      <c r="L28" s="232"/>
      <c r="M28" s="233"/>
      <c r="N28" s="2"/>
    </row>
    <row r="29" spans="1:14" ht="15" customHeight="1" thickBot="1" x14ac:dyDescent="0.25">
      <c r="A29" s="132"/>
      <c r="B29" s="128"/>
      <c r="C29" s="129"/>
      <c r="D29" s="124"/>
      <c r="E29" s="124"/>
      <c r="F29" s="130"/>
      <c r="G29" s="124"/>
      <c r="H29" s="124"/>
      <c r="I29" s="124"/>
      <c r="J29" s="120"/>
      <c r="K29" s="56"/>
      <c r="L29" s="54"/>
      <c r="M29" s="131"/>
    </row>
    <row r="30" spans="1:14" ht="15" customHeight="1" x14ac:dyDescent="0.2">
      <c r="A30" s="132"/>
      <c r="B30" s="127" t="s">
        <v>9</v>
      </c>
      <c r="C30" s="126"/>
      <c r="D30" s="126"/>
      <c r="E30" s="126"/>
      <c r="F30" s="126"/>
      <c r="G30" s="327"/>
      <c r="H30" s="133"/>
      <c r="I30" s="327"/>
      <c r="J30" s="126"/>
      <c r="K30" s="284"/>
      <c r="L30" s="135"/>
      <c r="M30" s="139"/>
    </row>
    <row r="31" spans="1:14" ht="15" customHeight="1" x14ac:dyDescent="0.2">
      <c r="A31" s="132"/>
      <c r="B31" s="125" t="s">
        <v>151</v>
      </c>
      <c r="C31" s="285"/>
      <c r="D31" s="187">
        <v>0.1</v>
      </c>
      <c r="E31" s="285"/>
      <c r="F31" s="285"/>
      <c r="G31" s="328"/>
      <c r="H31" s="134"/>
      <c r="I31" s="328"/>
      <c r="J31" s="285"/>
      <c r="K31" s="286"/>
      <c r="L31" s="136"/>
      <c r="M31" s="287"/>
      <c r="N31" s="186"/>
    </row>
    <row r="32" spans="1:14" ht="15" customHeight="1" x14ac:dyDescent="0.2">
      <c r="A32" s="132"/>
      <c r="B32" s="125" t="s">
        <v>152</v>
      </c>
      <c r="C32" s="288"/>
      <c r="D32" s="188">
        <v>0.1</v>
      </c>
      <c r="E32" s="288"/>
      <c r="F32" s="288"/>
      <c r="G32" s="328"/>
      <c r="H32" s="134"/>
      <c r="I32" s="328"/>
      <c r="J32" s="288"/>
      <c r="K32" s="188"/>
      <c r="L32" s="136"/>
      <c r="M32" s="289"/>
    </row>
    <row r="33" spans="1:13" ht="15" customHeight="1" x14ac:dyDescent="0.2">
      <c r="A33" s="132"/>
      <c r="B33" s="290" t="s">
        <v>10</v>
      </c>
      <c r="C33" s="291"/>
      <c r="D33" s="291"/>
      <c r="E33" s="291"/>
      <c r="F33" s="291"/>
      <c r="G33" s="329"/>
      <c r="H33" s="292"/>
      <c r="I33" s="331"/>
      <c r="J33" s="291"/>
      <c r="K33" s="293"/>
      <c r="L33" s="137"/>
      <c r="M33" s="294"/>
    </row>
    <row r="34" spans="1:13" ht="15" customHeight="1" thickBot="1" x14ac:dyDescent="0.25">
      <c r="A34" s="132"/>
      <c r="B34" s="143" t="s">
        <v>153</v>
      </c>
      <c r="C34" s="144"/>
      <c r="D34" s="210">
        <v>0.21</v>
      </c>
      <c r="E34" s="144"/>
      <c r="F34" s="144"/>
      <c r="G34" s="330"/>
      <c r="H34" s="146"/>
      <c r="I34" s="138"/>
      <c r="J34" s="144"/>
      <c r="K34" s="145"/>
      <c r="L34" s="138"/>
      <c r="M34" s="295"/>
    </row>
    <row r="35" spans="1:13" ht="15" customHeight="1" thickBot="1" x14ac:dyDescent="0.25">
      <c r="A35" s="132"/>
      <c r="B35" s="350" t="s">
        <v>154</v>
      </c>
      <c r="C35" s="351"/>
      <c r="D35" s="351"/>
      <c r="E35" s="351"/>
      <c r="F35" s="351"/>
      <c r="G35" s="352"/>
      <c r="H35" s="353"/>
      <c r="I35" s="354"/>
      <c r="J35" s="351"/>
      <c r="K35" s="355"/>
      <c r="L35" s="356"/>
      <c r="M35" s="357"/>
    </row>
    <row r="36" spans="1:13" ht="15" customHeight="1" thickBot="1" x14ac:dyDescent="0.25">
      <c r="A36" s="132"/>
      <c r="B36" s="132"/>
      <c r="C36" s="132"/>
      <c r="D36" s="132"/>
      <c r="E36" s="132"/>
      <c r="F36" s="349"/>
      <c r="G36" s="349"/>
      <c r="H36" s="349"/>
      <c r="I36" s="349"/>
      <c r="J36" s="349"/>
      <c r="K36" s="132"/>
      <c r="L36" s="132"/>
      <c r="M36" s="132"/>
    </row>
    <row r="37" spans="1:13" ht="21" customHeight="1" x14ac:dyDescent="0.2">
      <c r="A37" s="225"/>
      <c r="B37" s="369" t="s">
        <v>113</v>
      </c>
      <c r="C37" s="370"/>
      <c r="D37" s="370"/>
      <c r="E37" s="370"/>
      <c r="F37" s="370"/>
      <c r="G37" s="370"/>
      <c r="H37" s="370"/>
      <c r="I37" s="370"/>
      <c r="J37" s="370"/>
      <c r="K37" s="296"/>
      <c r="L37" s="297"/>
      <c r="M37" s="147"/>
    </row>
    <row r="38" spans="1:13" ht="15" customHeight="1" thickBot="1" x14ac:dyDescent="0.25">
      <c r="A38" s="225"/>
      <c r="B38" s="28" t="s">
        <v>17</v>
      </c>
      <c r="C38" s="42"/>
      <c r="D38" s="332"/>
      <c r="E38" s="333"/>
      <c r="F38" s="22"/>
      <c r="G38" s="22"/>
      <c r="H38" s="22"/>
      <c r="I38" s="22"/>
      <c r="J38" s="22"/>
      <c r="K38" s="22"/>
      <c r="L38" s="7"/>
      <c r="M38" s="148"/>
    </row>
    <row r="41" spans="1:13" ht="15" customHeight="1" x14ac:dyDescent="0.2">
      <c r="J41" s="162"/>
      <c r="L41" s="263"/>
    </row>
    <row r="43" spans="1:13" ht="15" customHeight="1" thickBot="1" x14ac:dyDescent="0.25">
      <c r="J43" s="162"/>
      <c r="L43" s="264"/>
    </row>
    <row r="44" spans="1:13" ht="15" customHeight="1" x14ac:dyDescent="0.2">
      <c r="C44" s="225"/>
      <c r="L44" s="297"/>
    </row>
    <row r="47" spans="1:13" ht="15" customHeight="1" x14ac:dyDescent="0.2">
      <c r="L47" s="298"/>
    </row>
  </sheetData>
  <mergeCells count="16">
    <mergeCell ref="C11:C12"/>
    <mergeCell ref="B11:B12"/>
    <mergeCell ref="B10:E10"/>
    <mergeCell ref="B37:J37"/>
    <mergeCell ref="A1:M1"/>
    <mergeCell ref="L11:L12"/>
    <mergeCell ref="K11:K12"/>
    <mergeCell ref="E11:E12"/>
    <mergeCell ref="D11:D12"/>
    <mergeCell ref="J11:J12"/>
    <mergeCell ref="F11:F12"/>
    <mergeCell ref="M11:M12"/>
    <mergeCell ref="A11:A12"/>
    <mergeCell ref="G11:G12"/>
    <mergeCell ref="H11:H12"/>
    <mergeCell ref="I11:I12"/>
  </mergeCells>
  <phoneticPr fontId="8" type="noConversion"/>
  <printOptions horizontalCentered="1"/>
  <pageMargins left="0.39370078740157483" right="0" top="0.78740157480314965" bottom="0.39370078740157483" header="0" footer="0"/>
  <pageSetup paperSize="9" scale="66" orientation="landscape" r:id="rId1"/>
  <headerFooter alignWithMargins="0"/>
  <rowBreaks count="1" manualBreakCount="1">
    <brk id="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O168"/>
  <sheetViews>
    <sheetView showGridLines="0" view="pageBreakPreview" zoomScale="90" zoomScaleNormal="90" zoomScaleSheetLayoutView="90" workbookViewId="0">
      <pane ySplit="10" topLeftCell="A11" activePane="bottomLeft" state="frozen"/>
      <selection activeCell="V59" sqref="V59"/>
      <selection pane="bottomLeft" activeCell="D112" sqref="D112"/>
    </sheetView>
  </sheetViews>
  <sheetFormatPr baseColWidth="10" defaultColWidth="11.42578125" defaultRowHeight="15" customHeight="1" x14ac:dyDescent="0.2"/>
  <cols>
    <col min="1" max="1" width="4.28515625" style="31" customWidth="1"/>
    <col min="2" max="2" width="8.7109375" style="31" customWidth="1"/>
    <col min="3" max="3" width="15.85546875" style="32" customWidth="1"/>
    <col min="4" max="4" width="57.85546875" style="31" customWidth="1"/>
    <col min="5" max="5" width="12" style="31" customWidth="1"/>
    <col min="6" max="6" width="11.140625" style="31" customWidth="1"/>
    <col min="7" max="7" width="19.42578125" style="33" customWidth="1"/>
    <col min="8" max="8" width="19.140625" style="33" customWidth="1"/>
    <col min="9" max="9" width="18.5703125" style="33" customWidth="1"/>
    <col min="10" max="10" width="14.28515625" style="30" customWidth="1"/>
    <col min="11" max="11" width="11.42578125" style="30"/>
    <col min="12" max="12" width="13.140625" style="31" bestFit="1" customWidth="1"/>
    <col min="13" max="16384" width="11.42578125" style="31"/>
  </cols>
  <sheetData>
    <row r="1" spans="1:15" ht="19.5" customHeight="1" x14ac:dyDescent="0.2">
      <c r="B1" s="390"/>
      <c r="C1" s="390"/>
      <c r="D1" s="390"/>
      <c r="E1" s="390"/>
      <c r="F1" s="390"/>
      <c r="G1" s="390"/>
      <c r="H1" s="390"/>
      <c r="I1" s="390"/>
      <c r="J1" s="26"/>
      <c r="K1" s="31"/>
    </row>
    <row r="2" spans="1:15" s="26" customFormat="1" ht="15" customHeight="1" x14ac:dyDescent="0.2">
      <c r="A2" s="113"/>
      <c r="B2" s="13"/>
      <c r="C2" s="13"/>
      <c r="D2" s="13"/>
      <c r="E2" s="13"/>
      <c r="F2" s="13"/>
      <c r="G2" s="13"/>
      <c r="H2" s="13"/>
      <c r="I2" s="189"/>
    </row>
    <row r="3" spans="1:15" s="26" customFormat="1" ht="15" customHeight="1" x14ac:dyDescent="0.2">
      <c r="A3" s="113"/>
      <c r="B3" s="113"/>
      <c r="C3" s="13">
        <v>3</v>
      </c>
      <c r="D3" s="11"/>
      <c r="E3" s="11"/>
      <c r="F3" s="11"/>
      <c r="G3" s="11"/>
      <c r="H3" s="12"/>
      <c r="I3" s="189"/>
    </row>
    <row r="4" spans="1:15" s="26" customFormat="1" ht="12.75" x14ac:dyDescent="0.2">
      <c r="A4" s="113"/>
      <c r="B4" s="113"/>
      <c r="C4" s="13">
        <f>+PRESUPUESTO!$B4</f>
        <v>0</v>
      </c>
      <c r="D4" s="11"/>
      <c r="E4" s="11"/>
      <c r="F4" s="11"/>
      <c r="G4" s="11"/>
      <c r="H4" s="12"/>
      <c r="I4" s="189"/>
    </row>
    <row r="5" spans="1:15" s="26" customFormat="1" ht="15" customHeight="1" x14ac:dyDescent="0.2">
      <c r="A5" s="113"/>
      <c r="B5" s="113"/>
      <c r="C5" s="13" t="str">
        <f>+PRESUPUESTO!$B5</f>
        <v>N° exp:</v>
      </c>
      <c r="D5" s="13"/>
      <c r="E5" s="13"/>
      <c r="F5" s="13"/>
      <c r="G5" s="13"/>
      <c r="H5" s="13"/>
      <c r="I5" s="189"/>
    </row>
    <row r="6" spans="1:15" s="26" customFormat="1" ht="15" customHeight="1" x14ac:dyDescent="0.2">
      <c r="A6" s="113"/>
      <c r="B6" s="113"/>
      <c r="C6" s="13" t="str">
        <f>+PRESUPUESTO!$B6</f>
        <v>OBRA: PAVIMENTO ARTICULADO Y CLOACA EN PASAJE ACCESO A COSTANERA</v>
      </c>
      <c r="D6" s="13"/>
      <c r="E6" s="13"/>
      <c r="F6" s="13"/>
      <c r="G6" s="13"/>
      <c r="H6" s="13"/>
      <c r="I6" s="189"/>
    </row>
    <row r="7" spans="1:15" s="26" customFormat="1" ht="15" customHeight="1" x14ac:dyDescent="0.2">
      <c r="A7" s="113"/>
      <c r="B7" s="113"/>
      <c r="C7" s="13" t="str">
        <f>+PRESUPUESTO!$B7</f>
        <v>UBICACIÓN: SAN LORENZO-  DEPTO CAPITAL - SALTA</v>
      </c>
      <c r="D7" s="13"/>
      <c r="E7" s="14"/>
      <c r="F7" s="14"/>
      <c r="G7" s="14"/>
      <c r="H7" s="15"/>
      <c r="I7" s="189"/>
    </row>
    <row r="8" spans="1:15" ht="15" customHeight="1" thickBot="1" x14ac:dyDescent="0.25">
      <c r="A8" s="36"/>
      <c r="B8" s="36"/>
      <c r="C8" s="17" t="str">
        <f>+PRESUPUESTO!$B8</f>
        <v>FECHA: MAT. Y EQ. JUL/2025 - M. OBRA AGO/2025</v>
      </c>
      <c r="D8" s="18"/>
      <c r="E8" s="19"/>
      <c r="F8" s="19"/>
      <c r="G8" s="19"/>
      <c r="H8" s="20"/>
      <c r="I8" s="189"/>
      <c r="J8" s="26"/>
      <c r="K8" s="31"/>
    </row>
    <row r="9" spans="1:15" ht="15" customHeight="1" x14ac:dyDescent="0.2">
      <c r="A9" s="36"/>
      <c r="B9" s="391"/>
      <c r="C9" s="392" t="s">
        <v>4</v>
      </c>
      <c r="D9" s="388" t="s">
        <v>0</v>
      </c>
      <c r="E9" s="388" t="s">
        <v>2</v>
      </c>
      <c r="F9" s="388" t="s">
        <v>6</v>
      </c>
      <c r="G9" s="43" t="s">
        <v>5</v>
      </c>
      <c r="H9" s="156" t="s">
        <v>1</v>
      </c>
      <c r="I9" s="157"/>
      <c r="J9" s="26"/>
      <c r="K9" s="387"/>
      <c r="L9" s="387"/>
      <c r="M9" s="387"/>
      <c r="N9" s="387"/>
      <c r="O9" s="387"/>
    </row>
    <row r="10" spans="1:15" ht="15" customHeight="1" thickBot="1" x14ac:dyDescent="0.25">
      <c r="A10" s="36"/>
      <c r="B10" s="391"/>
      <c r="C10" s="393"/>
      <c r="D10" s="389"/>
      <c r="E10" s="389"/>
      <c r="F10" s="389"/>
      <c r="G10" s="44" t="s">
        <v>48</v>
      </c>
      <c r="H10" s="8" t="s">
        <v>7</v>
      </c>
      <c r="I10" s="158"/>
      <c r="J10" s="26"/>
      <c r="K10" s="387"/>
      <c r="L10" s="387"/>
      <c r="M10" s="387"/>
      <c r="N10" s="387"/>
      <c r="O10" s="387"/>
    </row>
    <row r="11" spans="1:15" ht="15" customHeight="1" x14ac:dyDescent="0.2">
      <c r="C11" s="34"/>
      <c r="D11" s="50"/>
      <c r="E11" s="185"/>
      <c r="F11" s="185"/>
      <c r="G11" s="51"/>
      <c r="H11" s="51"/>
    </row>
    <row r="12" spans="1:15" ht="15" customHeight="1" x14ac:dyDescent="0.2">
      <c r="C12" s="34"/>
      <c r="D12" s="50"/>
      <c r="E12" s="311"/>
      <c r="F12" s="311"/>
      <c r="G12" s="51"/>
      <c r="H12" s="51"/>
    </row>
    <row r="13" spans="1:15" ht="15" customHeight="1" thickBot="1" x14ac:dyDescent="0.25">
      <c r="B13" s="50"/>
      <c r="C13" s="173" t="s">
        <v>13</v>
      </c>
      <c r="D13" s="169" t="str">
        <f>+VLOOKUP(C13,[1]PRESUPUESTO!B:E,2,)</f>
        <v>Cartel de obra</v>
      </c>
      <c r="E13" s="184" t="str">
        <f>+VLOOKUP(C13,PRESUPUESTO!B:E,3,)</f>
        <v>un</v>
      </c>
      <c r="F13" s="184"/>
      <c r="I13" s="162"/>
    </row>
    <row r="14" spans="1:15" ht="15" customHeight="1" x14ac:dyDescent="0.2">
      <c r="B14" s="325"/>
      <c r="C14" s="149" t="s">
        <v>110</v>
      </c>
      <c r="D14" s="150"/>
      <c r="E14" s="174"/>
      <c r="F14" s="174"/>
      <c r="G14" s="170"/>
      <c r="H14" s="171"/>
      <c r="I14" s="163"/>
    </row>
    <row r="15" spans="1:15" ht="15" customHeight="1" x14ac:dyDescent="0.2">
      <c r="B15" s="325"/>
      <c r="C15" s="39" t="s">
        <v>50</v>
      </c>
      <c r="D15" s="314" t="s">
        <v>51</v>
      </c>
      <c r="E15" s="164" t="s">
        <v>31</v>
      </c>
      <c r="F15" s="165"/>
      <c r="G15" s="160"/>
      <c r="H15" s="35"/>
      <c r="I15" s="162"/>
    </row>
    <row r="16" spans="1:15" ht="15" customHeight="1" x14ac:dyDescent="0.2">
      <c r="B16" s="325"/>
      <c r="C16" s="39" t="s">
        <v>54</v>
      </c>
      <c r="D16" s="314" t="s">
        <v>55</v>
      </c>
      <c r="E16" s="164" t="s">
        <v>44</v>
      </c>
      <c r="F16" s="165"/>
      <c r="G16" s="160"/>
      <c r="H16" s="35"/>
      <c r="I16" s="339"/>
      <c r="J16" s="340"/>
    </row>
    <row r="17" spans="1:10" ht="15" customHeight="1" x14ac:dyDescent="0.2">
      <c r="A17" s="50"/>
      <c r="B17" s="325"/>
      <c r="C17" s="155" t="s">
        <v>68</v>
      </c>
      <c r="D17" s="314" t="s">
        <v>69</v>
      </c>
      <c r="E17" s="164" t="s">
        <v>117</v>
      </c>
      <c r="F17" s="165"/>
      <c r="G17" s="160"/>
      <c r="H17" s="35"/>
      <c r="I17" s="339"/>
      <c r="J17" s="340"/>
    </row>
    <row r="18" spans="1:10" ht="15" customHeight="1" x14ac:dyDescent="0.2">
      <c r="A18" s="50"/>
      <c r="B18" s="325"/>
      <c r="C18" s="155" t="s">
        <v>26</v>
      </c>
      <c r="D18" s="314" t="s">
        <v>27</v>
      </c>
      <c r="E18" s="164" t="s">
        <v>28</v>
      </c>
      <c r="F18" s="165"/>
      <c r="G18" s="160"/>
      <c r="H18" s="35"/>
      <c r="I18" s="222"/>
      <c r="J18" s="340"/>
    </row>
    <row r="19" spans="1:10" ht="15" customHeight="1" x14ac:dyDescent="0.2">
      <c r="A19" s="50"/>
      <c r="B19" s="325"/>
      <c r="C19" s="155" t="s">
        <v>129</v>
      </c>
      <c r="D19" s="314" t="s">
        <v>130</v>
      </c>
      <c r="E19" s="164" t="s">
        <v>52</v>
      </c>
      <c r="F19" s="165"/>
      <c r="G19" s="160"/>
      <c r="H19" s="35"/>
      <c r="I19" s="222"/>
      <c r="J19" s="340"/>
    </row>
    <row r="20" spans="1:10" ht="15" customHeight="1" x14ac:dyDescent="0.2">
      <c r="A20" s="50"/>
      <c r="B20" s="325"/>
      <c r="C20" s="159" t="s">
        <v>111</v>
      </c>
      <c r="D20" s="314"/>
      <c r="E20" s="47"/>
      <c r="F20" s="45"/>
      <c r="G20" s="160"/>
      <c r="H20" s="35"/>
      <c r="I20" s="222"/>
      <c r="J20" s="340"/>
    </row>
    <row r="21" spans="1:10" ht="15" customHeight="1" x14ac:dyDescent="0.2">
      <c r="A21" s="50"/>
      <c r="B21" s="325"/>
      <c r="C21" s="39" t="s">
        <v>21</v>
      </c>
      <c r="D21" s="314" t="s">
        <v>18</v>
      </c>
      <c r="E21" s="164" t="s">
        <v>20</v>
      </c>
      <c r="F21" s="165"/>
      <c r="G21" s="160"/>
      <c r="H21" s="35"/>
      <c r="I21" s="341"/>
      <c r="J21" s="340"/>
    </row>
    <row r="22" spans="1:10" ht="15" customHeight="1" x14ac:dyDescent="0.2">
      <c r="A22" s="50"/>
      <c r="B22" s="325"/>
      <c r="C22" s="39" t="s">
        <v>22</v>
      </c>
      <c r="D22" s="314" t="s">
        <v>19</v>
      </c>
      <c r="E22" s="164" t="s">
        <v>20</v>
      </c>
      <c r="F22" s="165"/>
      <c r="G22" s="160"/>
      <c r="H22" s="35"/>
      <c r="I22" s="342"/>
      <c r="J22" s="340"/>
    </row>
    <row r="23" spans="1:10" ht="15" customHeight="1" x14ac:dyDescent="0.2">
      <c r="A23" s="50"/>
      <c r="B23" s="325"/>
      <c r="C23" s="151" t="s">
        <v>112</v>
      </c>
      <c r="D23" s="322"/>
      <c r="E23" s="152"/>
      <c r="F23" s="45"/>
      <c r="G23" s="153"/>
      <c r="H23" s="35"/>
      <c r="I23" s="343"/>
      <c r="J23" s="340"/>
    </row>
    <row r="24" spans="1:10" ht="15" customHeight="1" thickBot="1" x14ac:dyDescent="0.25">
      <c r="A24" s="50"/>
      <c r="B24" s="325"/>
      <c r="C24" s="40" t="s">
        <v>41</v>
      </c>
      <c r="D24" s="48" t="s">
        <v>42</v>
      </c>
      <c r="E24" s="166" t="s">
        <v>20</v>
      </c>
      <c r="F24" s="167"/>
      <c r="G24" s="168"/>
      <c r="H24" s="38"/>
      <c r="I24" s="344"/>
      <c r="J24" s="340"/>
    </row>
    <row r="25" spans="1:10" ht="15" customHeight="1" x14ac:dyDescent="0.2">
      <c r="C25" s="34"/>
      <c r="D25" s="50"/>
      <c r="E25" s="311"/>
      <c r="F25" s="311"/>
      <c r="G25" s="51"/>
      <c r="H25" s="51"/>
      <c r="I25" s="345"/>
      <c r="J25" s="340"/>
    </row>
    <row r="26" spans="1:10" ht="15" customHeight="1" thickBot="1" x14ac:dyDescent="0.25">
      <c r="B26" s="50"/>
      <c r="C26" s="173" t="s">
        <v>139</v>
      </c>
      <c r="D26" s="169" t="s">
        <v>121</v>
      </c>
      <c r="E26" s="172" t="str">
        <f>+VLOOKUP(C26,PRESUPUESTO!B:E,3,)</f>
        <v>m3</v>
      </c>
      <c r="F26" s="172"/>
      <c r="I26" s="344"/>
      <c r="J26" s="340"/>
    </row>
    <row r="27" spans="1:10" ht="15" customHeight="1" x14ac:dyDescent="0.2">
      <c r="B27" s="50"/>
      <c r="C27" s="149" t="s">
        <v>110</v>
      </c>
      <c r="D27" s="150"/>
      <c r="E27" s="174"/>
      <c r="F27" s="174"/>
      <c r="G27" s="170"/>
      <c r="H27" s="171"/>
      <c r="I27" s="346"/>
      <c r="J27" s="340"/>
    </row>
    <row r="28" spans="1:10" ht="15" customHeight="1" x14ac:dyDescent="0.2">
      <c r="B28" s="50"/>
      <c r="C28" s="39"/>
      <c r="D28" s="314"/>
      <c r="E28" s="164"/>
      <c r="F28" s="165"/>
      <c r="G28" s="160"/>
      <c r="H28" s="35"/>
      <c r="I28" s="344"/>
      <c r="J28" s="340"/>
    </row>
    <row r="29" spans="1:10" ht="15" customHeight="1" x14ac:dyDescent="0.2">
      <c r="B29" s="50"/>
      <c r="C29" s="159" t="s">
        <v>111</v>
      </c>
      <c r="D29" s="314"/>
      <c r="E29" s="47"/>
      <c r="F29" s="45"/>
      <c r="G29" s="160"/>
      <c r="H29" s="35"/>
      <c r="I29" s="222"/>
      <c r="J29" s="340"/>
    </row>
    <row r="30" spans="1:10" ht="15" customHeight="1" x14ac:dyDescent="0.2">
      <c r="B30" s="50"/>
      <c r="C30" s="39" t="s">
        <v>22</v>
      </c>
      <c r="D30" s="314" t="s">
        <v>19</v>
      </c>
      <c r="E30" s="164" t="s">
        <v>20</v>
      </c>
      <c r="F30" s="165"/>
      <c r="G30" s="160"/>
      <c r="H30" s="35"/>
      <c r="I30" s="341"/>
      <c r="J30" s="340"/>
    </row>
    <row r="31" spans="1:10" ht="15" customHeight="1" x14ac:dyDescent="0.2">
      <c r="B31" s="50"/>
      <c r="C31" s="39" t="s">
        <v>21</v>
      </c>
      <c r="D31" s="314" t="s">
        <v>18</v>
      </c>
      <c r="E31" s="164" t="s">
        <v>20</v>
      </c>
      <c r="F31" s="165"/>
      <c r="G31" s="160"/>
      <c r="H31" s="35"/>
      <c r="I31" s="344"/>
      <c r="J31" s="340"/>
    </row>
    <row r="32" spans="1:10" ht="15" customHeight="1" x14ac:dyDescent="0.2">
      <c r="B32" s="50"/>
      <c r="C32" s="151" t="s">
        <v>112</v>
      </c>
      <c r="D32" s="322"/>
      <c r="E32" s="152"/>
      <c r="F32" s="45"/>
      <c r="G32" s="153"/>
      <c r="H32" s="35"/>
      <c r="I32" s="343"/>
      <c r="J32" s="340"/>
    </row>
    <row r="33" spans="2:10" ht="15" customHeight="1" x14ac:dyDescent="0.2">
      <c r="B33" s="50"/>
      <c r="C33" s="39" t="s">
        <v>37</v>
      </c>
      <c r="D33" s="314" t="s">
        <v>38</v>
      </c>
      <c r="E33" s="315" t="s">
        <v>20</v>
      </c>
      <c r="F33" s="316"/>
      <c r="G33" s="317"/>
      <c r="H33" s="35"/>
      <c r="I33" s="222"/>
      <c r="J33" s="340"/>
    </row>
    <row r="34" spans="2:10" ht="15" customHeight="1" x14ac:dyDescent="0.2">
      <c r="B34" s="50"/>
      <c r="C34" s="39" t="s">
        <v>72</v>
      </c>
      <c r="D34" s="314" t="s">
        <v>73</v>
      </c>
      <c r="E34" s="315" t="s">
        <v>20</v>
      </c>
      <c r="F34" s="316"/>
      <c r="G34" s="317"/>
      <c r="H34" s="35"/>
      <c r="I34" s="222"/>
      <c r="J34" s="340"/>
    </row>
    <row r="35" spans="2:10" ht="15" customHeight="1" thickBot="1" x14ac:dyDescent="0.25">
      <c r="B35" s="50"/>
      <c r="C35" s="193"/>
      <c r="D35" s="194"/>
      <c r="E35" s="195"/>
      <c r="F35" s="196"/>
      <c r="G35" s="197"/>
      <c r="H35" s="38"/>
      <c r="I35" s="222"/>
      <c r="J35" s="340"/>
    </row>
    <row r="36" spans="2:10" ht="15" customHeight="1" x14ac:dyDescent="0.2">
      <c r="B36" s="50"/>
      <c r="C36" s="37"/>
      <c r="D36" s="36"/>
      <c r="E36" s="36"/>
      <c r="F36" s="52"/>
      <c r="G36" s="49"/>
      <c r="H36" s="53"/>
      <c r="I36" s="53"/>
      <c r="J36" s="340"/>
    </row>
    <row r="37" spans="2:10" ht="15" customHeight="1" thickBot="1" x14ac:dyDescent="0.25">
      <c r="B37" s="50"/>
      <c r="C37" s="173" t="s">
        <v>140</v>
      </c>
      <c r="D37" s="169" t="s">
        <v>118</v>
      </c>
      <c r="E37" s="184" t="str">
        <f>+VLOOKUP(C37,PRESUPUESTO!B:E,3,)</f>
        <v>m2</v>
      </c>
      <c r="F37" s="184"/>
      <c r="I37" s="344"/>
      <c r="J37" s="340"/>
    </row>
    <row r="38" spans="2:10" ht="15" customHeight="1" x14ac:dyDescent="0.2">
      <c r="B38" s="50"/>
      <c r="C38" s="149" t="s">
        <v>110</v>
      </c>
      <c r="D38" s="150"/>
      <c r="E38" s="174"/>
      <c r="F38" s="174"/>
      <c r="G38" s="170"/>
      <c r="H38" s="171"/>
      <c r="I38" s="344"/>
      <c r="J38" s="340"/>
    </row>
    <row r="39" spans="2:10" ht="15" customHeight="1" x14ac:dyDescent="0.2">
      <c r="B39" s="50"/>
      <c r="C39" s="39"/>
      <c r="D39" s="314">
        <v>0</v>
      </c>
      <c r="E39" s="164"/>
      <c r="F39" s="165"/>
      <c r="G39" s="160"/>
      <c r="H39" s="35"/>
      <c r="I39" s="344"/>
      <c r="J39" s="340"/>
    </row>
    <row r="40" spans="2:10" ht="15" customHeight="1" x14ac:dyDescent="0.2">
      <c r="B40" s="50"/>
      <c r="C40" s="159" t="s">
        <v>111</v>
      </c>
      <c r="D40" s="314"/>
      <c r="E40" s="47"/>
      <c r="F40" s="45"/>
      <c r="G40" s="160"/>
      <c r="H40" s="35"/>
      <c r="I40" s="222"/>
      <c r="J40" s="340"/>
    </row>
    <row r="41" spans="2:10" ht="15" customHeight="1" x14ac:dyDescent="0.2">
      <c r="B41" s="50"/>
      <c r="C41" s="39" t="s">
        <v>23</v>
      </c>
      <c r="D41" s="314" t="s">
        <v>82</v>
      </c>
      <c r="E41" s="164" t="s">
        <v>20</v>
      </c>
      <c r="F41" s="165"/>
      <c r="G41" s="160"/>
      <c r="H41" s="35"/>
      <c r="I41" s="222"/>
      <c r="J41" s="340"/>
    </row>
    <row r="42" spans="2:10" ht="15" customHeight="1" x14ac:dyDescent="0.2">
      <c r="B42" s="50"/>
      <c r="C42" s="151" t="s">
        <v>112</v>
      </c>
      <c r="D42" s="322"/>
      <c r="E42" s="152"/>
      <c r="F42" s="45"/>
      <c r="G42" s="153"/>
      <c r="H42" s="35"/>
      <c r="I42" s="343"/>
      <c r="J42" s="340"/>
    </row>
    <row r="43" spans="2:10" ht="15" customHeight="1" x14ac:dyDescent="0.2">
      <c r="B43" s="50"/>
      <c r="C43" s="39" t="s">
        <v>78</v>
      </c>
      <c r="D43" s="314" t="s">
        <v>79</v>
      </c>
      <c r="E43" s="315" t="s">
        <v>20</v>
      </c>
      <c r="F43" s="318"/>
      <c r="G43" s="317"/>
      <c r="H43" s="35"/>
      <c r="I43" s="222"/>
      <c r="J43" s="340"/>
    </row>
    <row r="44" spans="2:10" ht="15" customHeight="1" x14ac:dyDescent="0.2">
      <c r="B44" s="50"/>
      <c r="C44" s="39" t="s">
        <v>39</v>
      </c>
      <c r="D44" s="314" t="s">
        <v>40</v>
      </c>
      <c r="E44" s="315" t="s">
        <v>20</v>
      </c>
      <c r="F44" s="316"/>
      <c r="G44" s="317"/>
      <c r="H44" s="35"/>
      <c r="I44" s="222"/>
      <c r="J44" s="340"/>
    </row>
    <row r="45" spans="2:10" ht="15" customHeight="1" x14ac:dyDescent="0.2">
      <c r="B45" s="50"/>
      <c r="C45" s="39" t="s">
        <v>74</v>
      </c>
      <c r="D45" s="314" t="s">
        <v>75</v>
      </c>
      <c r="E45" s="315" t="s">
        <v>20</v>
      </c>
      <c r="F45" s="316"/>
      <c r="G45" s="317"/>
      <c r="H45" s="35"/>
      <c r="I45" s="222"/>
      <c r="J45" s="340"/>
    </row>
    <row r="46" spans="2:10" ht="15" customHeight="1" x14ac:dyDescent="0.2">
      <c r="B46" s="50"/>
      <c r="C46" s="39" t="s">
        <v>80</v>
      </c>
      <c r="D46" s="314" t="s">
        <v>81</v>
      </c>
      <c r="E46" s="315" t="s">
        <v>20</v>
      </c>
      <c r="F46" s="316"/>
      <c r="G46" s="317"/>
      <c r="H46" s="35"/>
      <c r="I46" s="222"/>
      <c r="J46" s="340"/>
    </row>
    <row r="47" spans="2:10" ht="15" customHeight="1" x14ac:dyDescent="0.2">
      <c r="B47" s="50"/>
      <c r="C47" s="37"/>
      <c r="D47" s="36"/>
      <c r="E47" s="36"/>
      <c r="F47" s="52"/>
      <c r="G47" s="49"/>
      <c r="H47" s="53"/>
      <c r="I47" s="53"/>
      <c r="J47" s="340"/>
    </row>
    <row r="48" spans="2:10" ht="15" customHeight="1" thickBot="1" x14ac:dyDescent="0.25">
      <c r="B48" s="50"/>
      <c r="C48" s="173" t="s">
        <v>141</v>
      </c>
      <c r="D48" s="169" t="s">
        <v>119</v>
      </c>
      <c r="E48" s="184" t="str">
        <f>+VLOOKUP(C48,PRESUPUESTO!B:E,3,)</f>
        <v>m3</v>
      </c>
      <c r="F48" s="184"/>
      <c r="I48" s="344"/>
      <c r="J48" s="340"/>
    </row>
    <row r="49" spans="2:10" ht="15" customHeight="1" x14ac:dyDescent="0.2">
      <c r="B49" s="50"/>
      <c r="C49" s="149" t="s">
        <v>110</v>
      </c>
      <c r="D49" s="150"/>
      <c r="E49" s="174"/>
      <c r="F49" s="174"/>
      <c r="G49" s="170"/>
      <c r="H49" s="171"/>
      <c r="I49" s="346"/>
      <c r="J49" s="340"/>
    </row>
    <row r="50" spans="2:10" ht="15" customHeight="1" x14ac:dyDescent="0.2">
      <c r="B50" s="50"/>
      <c r="C50" s="39" t="s">
        <v>66</v>
      </c>
      <c r="D50" s="46" t="s">
        <v>67</v>
      </c>
      <c r="E50" s="164" t="s">
        <v>31</v>
      </c>
      <c r="F50" s="165"/>
      <c r="G50" s="160"/>
      <c r="H50" s="35"/>
      <c r="I50" s="344"/>
      <c r="J50" s="340"/>
    </row>
    <row r="51" spans="2:10" ht="15" customHeight="1" x14ac:dyDescent="0.2">
      <c r="B51" s="50"/>
      <c r="C51" s="159" t="s">
        <v>111</v>
      </c>
      <c r="D51" s="46"/>
      <c r="E51" s="47"/>
      <c r="F51" s="45"/>
      <c r="G51" s="160"/>
      <c r="H51" s="35"/>
      <c r="I51" s="347"/>
      <c r="J51" s="340"/>
    </row>
    <row r="52" spans="2:10" ht="15" customHeight="1" x14ac:dyDescent="0.2">
      <c r="B52" s="50"/>
      <c r="C52" s="39" t="s">
        <v>23</v>
      </c>
      <c r="D52" s="46" t="s">
        <v>82</v>
      </c>
      <c r="E52" s="164" t="s">
        <v>20</v>
      </c>
      <c r="F52" s="165"/>
      <c r="G52" s="160"/>
      <c r="H52" s="35"/>
      <c r="I52" s="222"/>
      <c r="J52" s="340"/>
    </row>
    <row r="53" spans="2:10" ht="15" customHeight="1" x14ac:dyDescent="0.2">
      <c r="B53" s="50"/>
      <c r="C53" s="151" t="s">
        <v>112</v>
      </c>
      <c r="D53" s="154"/>
      <c r="E53" s="152"/>
      <c r="F53" s="45"/>
      <c r="G53" s="153"/>
      <c r="H53" s="35"/>
      <c r="I53" s="222"/>
      <c r="J53" s="340"/>
    </row>
    <row r="54" spans="2:10" ht="15" customHeight="1" x14ac:dyDescent="0.2">
      <c r="B54" s="50"/>
      <c r="C54" s="39" t="s">
        <v>78</v>
      </c>
      <c r="D54" s="314" t="s">
        <v>79</v>
      </c>
      <c r="E54" s="315" t="s">
        <v>20</v>
      </c>
      <c r="F54" s="316"/>
      <c r="G54" s="317"/>
      <c r="H54" s="35"/>
      <c r="I54" s="222"/>
      <c r="J54" s="340"/>
    </row>
    <row r="55" spans="2:10" ht="15" customHeight="1" x14ac:dyDescent="0.2">
      <c r="B55" s="50"/>
      <c r="C55" s="39" t="s">
        <v>37</v>
      </c>
      <c r="D55" s="314" t="s">
        <v>38</v>
      </c>
      <c r="E55" s="315" t="s">
        <v>20</v>
      </c>
      <c r="F55" s="318"/>
      <c r="G55" s="317"/>
      <c r="H55" s="35"/>
      <c r="I55" s="222"/>
      <c r="J55" s="340"/>
    </row>
    <row r="56" spans="2:10" ht="15" customHeight="1" x14ac:dyDescent="0.2">
      <c r="B56" s="50"/>
      <c r="C56" s="39" t="s">
        <v>72</v>
      </c>
      <c r="D56" s="314" t="s">
        <v>73</v>
      </c>
      <c r="E56" s="315" t="s">
        <v>20</v>
      </c>
      <c r="F56" s="316"/>
      <c r="G56" s="317"/>
      <c r="H56" s="35"/>
      <c r="I56" s="222"/>
      <c r="J56" s="340"/>
    </row>
    <row r="57" spans="2:10" ht="15" customHeight="1" x14ac:dyDescent="0.2">
      <c r="B57" s="50"/>
      <c r="C57" s="39" t="s">
        <v>39</v>
      </c>
      <c r="D57" s="314" t="s">
        <v>40</v>
      </c>
      <c r="E57" s="315" t="s">
        <v>20</v>
      </c>
      <c r="F57" s="316"/>
      <c r="G57" s="317"/>
      <c r="H57" s="35"/>
      <c r="I57" s="222"/>
      <c r="J57" s="340"/>
    </row>
    <row r="58" spans="2:10" ht="15" customHeight="1" x14ac:dyDescent="0.2">
      <c r="B58" s="50"/>
      <c r="C58" s="39" t="s">
        <v>74</v>
      </c>
      <c r="D58" s="314" t="s">
        <v>75</v>
      </c>
      <c r="E58" s="315" t="s">
        <v>20</v>
      </c>
      <c r="F58" s="316"/>
      <c r="G58" s="317"/>
      <c r="H58" s="35"/>
      <c r="I58" s="222"/>
      <c r="J58" s="340"/>
    </row>
    <row r="59" spans="2:10" ht="15" customHeight="1" thickBot="1" x14ac:dyDescent="0.25">
      <c r="B59" s="50"/>
      <c r="C59" s="40" t="s">
        <v>80</v>
      </c>
      <c r="D59" s="48" t="s">
        <v>81</v>
      </c>
      <c r="E59" s="166" t="s">
        <v>20</v>
      </c>
      <c r="F59" s="167"/>
      <c r="G59" s="168"/>
      <c r="H59" s="38"/>
      <c r="I59" s="222"/>
      <c r="J59" s="340"/>
    </row>
    <row r="60" spans="2:10" ht="15" customHeight="1" x14ac:dyDescent="0.2">
      <c r="B60" s="50"/>
      <c r="C60" s="219"/>
      <c r="D60" s="217"/>
      <c r="E60" s="220"/>
      <c r="F60" s="221"/>
      <c r="G60" s="218"/>
      <c r="H60" s="222"/>
      <c r="I60" s="222"/>
      <c r="J60" s="340"/>
    </row>
    <row r="61" spans="2:10" ht="15" customHeight="1" x14ac:dyDescent="0.2">
      <c r="B61" s="50"/>
      <c r="C61" s="219"/>
      <c r="D61" s="217"/>
      <c r="E61" s="220"/>
      <c r="F61" s="221"/>
      <c r="G61" s="218"/>
      <c r="H61" s="222"/>
      <c r="I61" s="222"/>
      <c r="J61" s="340"/>
    </row>
    <row r="62" spans="2:10" ht="15" customHeight="1" x14ac:dyDescent="0.2">
      <c r="B62" s="50"/>
      <c r="D62" s="385" t="s">
        <v>122</v>
      </c>
      <c r="I62" s="222"/>
      <c r="J62" s="340"/>
    </row>
    <row r="63" spans="2:10" ht="15" customHeight="1" thickBot="1" x14ac:dyDescent="0.25">
      <c r="B63" s="50"/>
      <c r="C63" s="173" t="s">
        <v>142</v>
      </c>
      <c r="D63" s="386"/>
      <c r="E63" s="184" t="str">
        <f>+VLOOKUP(C63,PRESUPUESTO!B:E,3,)</f>
        <v>m2</v>
      </c>
      <c r="F63" s="184"/>
      <c r="I63" s="344"/>
      <c r="J63" s="340"/>
    </row>
    <row r="64" spans="2:10" ht="15" customHeight="1" x14ac:dyDescent="0.2">
      <c r="B64" s="50"/>
      <c r="C64" s="149" t="s">
        <v>110</v>
      </c>
      <c r="D64" s="150"/>
      <c r="E64" s="174"/>
      <c r="F64" s="174"/>
      <c r="G64" s="170"/>
      <c r="H64" s="171"/>
      <c r="I64" s="346"/>
      <c r="J64" s="340"/>
    </row>
    <row r="65" spans="2:10" ht="15" customHeight="1" x14ac:dyDescent="0.2">
      <c r="B65" s="50"/>
      <c r="C65" s="39" t="s">
        <v>88</v>
      </c>
      <c r="D65" s="314" t="s">
        <v>89</v>
      </c>
      <c r="E65" s="164" t="s">
        <v>28</v>
      </c>
      <c r="F65" s="165"/>
      <c r="G65" s="160"/>
      <c r="H65" s="35"/>
      <c r="I65" s="344"/>
      <c r="J65" s="340"/>
    </row>
    <row r="66" spans="2:10" ht="15" customHeight="1" x14ac:dyDescent="0.2">
      <c r="B66" s="50"/>
      <c r="C66" s="155" t="s">
        <v>64</v>
      </c>
      <c r="D66" s="314" t="s">
        <v>65</v>
      </c>
      <c r="E66" s="164" t="s">
        <v>34</v>
      </c>
      <c r="F66" s="165"/>
      <c r="G66" s="160"/>
      <c r="H66" s="35"/>
      <c r="I66" s="339"/>
      <c r="J66" s="340"/>
    </row>
    <row r="67" spans="2:10" ht="15" customHeight="1" x14ac:dyDescent="0.2">
      <c r="B67" s="50"/>
      <c r="C67" s="155" t="s">
        <v>62</v>
      </c>
      <c r="D67" s="314" t="s">
        <v>63</v>
      </c>
      <c r="E67" s="164" t="s">
        <v>34</v>
      </c>
      <c r="F67" s="165"/>
      <c r="G67" s="160"/>
      <c r="H67" s="35"/>
      <c r="I67" s="344"/>
      <c r="J67" s="340"/>
    </row>
    <row r="68" spans="2:10" ht="15" customHeight="1" x14ac:dyDescent="0.2">
      <c r="B68" s="50"/>
      <c r="C68" s="159" t="s">
        <v>111</v>
      </c>
      <c r="D68" s="314"/>
      <c r="E68" s="47"/>
      <c r="F68" s="45"/>
      <c r="G68" s="160"/>
      <c r="H68" s="35"/>
      <c r="I68" s="222"/>
      <c r="J68" s="340"/>
    </row>
    <row r="69" spans="2:10" ht="15" customHeight="1" x14ac:dyDescent="0.2">
      <c r="B69" s="50"/>
      <c r="C69" s="39" t="s">
        <v>23</v>
      </c>
      <c r="D69" s="314" t="s">
        <v>82</v>
      </c>
      <c r="E69" s="164" t="s">
        <v>20</v>
      </c>
      <c r="F69" s="165"/>
      <c r="G69" s="160"/>
      <c r="H69" s="35"/>
      <c r="I69" s="222"/>
      <c r="J69" s="340"/>
    </row>
    <row r="70" spans="2:10" ht="15" customHeight="1" x14ac:dyDescent="0.2">
      <c r="B70" s="50"/>
      <c r="C70" s="151" t="s">
        <v>112</v>
      </c>
      <c r="D70" s="322"/>
      <c r="E70" s="152"/>
      <c r="F70" s="45"/>
      <c r="G70" s="153"/>
      <c r="H70" s="35"/>
      <c r="I70" s="222"/>
      <c r="J70" s="340"/>
    </row>
    <row r="71" spans="2:10" ht="15" customHeight="1" x14ac:dyDescent="0.2">
      <c r="B71" s="50"/>
      <c r="C71" s="39" t="s">
        <v>37</v>
      </c>
      <c r="D71" s="314" t="s">
        <v>38</v>
      </c>
      <c r="E71" s="315" t="s">
        <v>20</v>
      </c>
      <c r="F71" s="316"/>
      <c r="G71" s="317"/>
      <c r="H71" s="35"/>
      <c r="I71" s="222"/>
      <c r="J71" s="340"/>
    </row>
    <row r="72" spans="2:10" ht="15" customHeight="1" x14ac:dyDescent="0.2">
      <c r="B72" s="50"/>
      <c r="C72" s="39" t="s">
        <v>70</v>
      </c>
      <c r="D72" s="314" t="s">
        <v>71</v>
      </c>
      <c r="E72" s="315" t="s">
        <v>20</v>
      </c>
      <c r="F72" s="318"/>
      <c r="G72" s="317"/>
      <c r="H72" s="35"/>
      <c r="I72" s="222"/>
      <c r="J72" s="340"/>
    </row>
    <row r="73" spans="2:10" ht="15" customHeight="1" x14ac:dyDescent="0.2">
      <c r="B73" s="50"/>
      <c r="C73" s="39" t="s">
        <v>39</v>
      </c>
      <c r="D73" s="314" t="s">
        <v>40</v>
      </c>
      <c r="E73" s="315" t="s">
        <v>20</v>
      </c>
      <c r="F73" s="316"/>
      <c r="G73" s="317"/>
      <c r="H73" s="35"/>
      <c r="I73" s="222"/>
      <c r="J73" s="340"/>
    </row>
    <row r="74" spans="2:10" ht="15" customHeight="1" x14ac:dyDescent="0.2">
      <c r="B74" s="50"/>
      <c r="C74" s="39" t="s">
        <v>74</v>
      </c>
      <c r="D74" s="314" t="s">
        <v>75</v>
      </c>
      <c r="E74" s="315" t="s">
        <v>20</v>
      </c>
      <c r="F74" s="316"/>
      <c r="G74" s="317"/>
      <c r="H74" s="35"/>
      <c r="I74" s="222"/>
      <c r="J74" s="340"/>
    </row>
    <row r="75" spans="2:10" ht="15" customHeight="1" x14ac:dyDescent="0.2">
      <c r="B75" s="50"/>
      <c r="C75" s="39" t="s">
        <v>76</v>
      </c>
      <c r="D75" s="314" t="s">
        <v>77</v>
      </c>
      <c r="E75" s="315" t="s">
        <v>20</v>
      </c>
      <c r="F75" s="316"/>
      <c r="G75" s="317"/>
      <c r="H75" s="35"/>
      <c r="I75" s="222"/>
      <c r="J75" s="340"/>
    </row>
    <row r="76" spans="2:10" ht="15" customHeight="1" x14ac:dyDescent="0.2">
      <c r="B76" s="50"/>
      <c r="I76" s="222"/>
      <c r="J76" s="340"/>
    </row>
    <row r="77" spans="2:10" ht="28.5" customHeight="1" thickBot="1" x14ac:dyDescent="0.25">
      <c r="B77" s="50"/>
      <c r="C77" s="173" t="s">
        <v>143</v>
      </c>
      <c r="D77" s="319" t="s">
        <v>125</v>
      </c>
      <c r="E77" s="184" t="str">
        <f>+VLOOKUP(C77,PRESUPUESTO!B:E,3,)</f>
        <v>m2</v>
      </c>
      <c r="F77" s="184"/>
      <c r="I77" s="344"/>
      <c r="J77" s="340"/>
    </row>
    <row r="78" spans="2:10" ht="15" customHeight="1" x14ac:dyDescent="0.2">
      <c r="B78" s="50"/>
      <c r="C78" s="149" t="s">
        <v>110</v>
      </c>
      <c r="D78" s="150"/>
      <c r="E78" s="174"/>
      <c r="F78" s="174"/>
      <c r="G78" s="170"/>
      <c r="H78" s="171"/>
      <c r="I78" s="346"/>
      <c r="J78" s="340"/>
    </row>
    <row r="79" spans="2:10" ht="15" customHeight="1" x14ac:dyDescent="0.2">
      <c r="B79" s="50"/>
      <c r="C79" s="39" t="s">
        <v>29</v>
      </c>
      <c r="D79" s="314" t="s">
        <v>30</v>
      </c>
      <c r="E79" s="315" t="s">
        <v>31</v>
      </c>
      <c r="F79" s="316"/>
      <c r="G79" s="317"/>
      <c r="H79" s="35"/>
      <c r="I79" s="344"/>
      <c r="J79" s="340"/>
    </row>
    <row r="80" spans="2:10" ht="15" customHeight="1" x14ac:dyDescent="0.2">
      <c r="B80" s="50"/>
      <c r="C80" s="155" t="s">
        <v>32</v>
      </c>
      <c r="D80" s="314" t="s">
        <v>33</v>
      </c>
      <c r="E80" s="315" t="s">
        <v>34</v>
      </c>
      <c r="F80" s="316"/>
      <c r="G80" s="317"/>
      <c r="H80" s="35"/>
      <c r="I80" s="339"/>
      <c r="J80" s="340"/>
    </row>
    <row r="81" spans="2:10" ht="15" customHeight="1" x14ac:dyDescent="0.2">
      <c r="B81" s="50"/>
      <c r="C81" s="155" t="s">
        <v>35</v>
      </c>
      <c r="D81" s="314" t="s">
        <v>36</v>
      </c>
      <c r="E81" s="315" t="s">
        <v>34</v>
      </c>
      <c r="F81" s="316"/>
      <c r="G81" s="317"/>
      <c r="H81" s="35"/>
      <c r="I81" s="339"/>
      <c r="J81" s="340"/>
    </row>
    <row r="82" spans="2:10" ht="15" customHeight="1" x14ac:dyDescent="0.2">
      <c r="B82" s="50"/>
      <c r="C82" s="155" t="s">
        <v>49</v>
      </c>
      <c r="D82" s="314" t="s">
        <v>43</v>
      </c>
      <c r="E82" s="315" t="s">
        <v>31</v>
      </c>
      <c r="F82" s="316"/>
      <c r="G82" s="317"/>
      <c r="H82" s="35"/>
      <c r="I82" s="339"/>
      <c r="J82" s="340"/>
    </row>
    <row r="83" spans="2:10" ht="14.25" customHeight="1" x14ac:dyDescent="0.2">
      <c r="B83" s="50"/>
      <c r="C83" s="155" t="s">
        <v>58</v>
      </c>
      <c r="D83" s="314" t="s">
        <v>59</v>
      </c>
      <c r="E83" s="315" t="s">
        <v>31</v>
      </c>
      <c r="F83" s="316"/>
      <c r="G83" s="317"/>
      <c r="H83" s="35"/>
      <c r="I83" s="344"/>
      <c r="J83" s="340"/>
    </row>
    <row r="84" spans="2:10" ht="17.25" customHeight="1" x14ac:dyDescent="0.2">
      <c r="B84" s="50"/>
      <c r="C84" s="159" t="s">
        <v>111</v>
      </c>
      <c r="D84" s="314"/>
      <c r="E84" s="320"/>
      <c r="F84" s="321"/>
      <c r="G84" s="317"/>
      <c r="H84" s="35"/>
      <c r="I84" s="344"/>
      <c r="J84" s="340"/>
    </row>
    <row r="85" spans="2:10" ht="15" customHeight="1" x14ac:dyDescent="0.2">
      <c r="B85" s="50"/>
      <c r="C85" s="39" t="s">
        <v>23</v>
      </c>
      <c r="D85" s="314" t="s">
        <v>82</v>
      </c>
      <c r="E85" s="315" t="s">
        <v>20</v>
      </c>
      <c r="F85" s="316"/>
      <c r="G85" s="317"/>
      <c r="H85" s="35"/>
      <c r="I85" s="222"/>
      <c r="J85" s="340"/>
    </row>
    <row r="86" spans="2:10" ht="15" customHeight="1" x14ac:dyDescent="0.2">
      <c r="B86" s="50"/>
      <c r="C86" s="151" t="s">
        <v>112</v>
      </c>
      <c r="D86" s="322"/>
      <c r="E86" s="323"/>
      <c r="F86" s="321"/>
      <c r="G86" s="324"/>
      <c r="H86" s="35"/>
      <c r="I86" s="222"/>
      <c r="J86" s="340"/>
    </row>
    <row r="87" spans="2:10" ht="15" customHeight="1" x14ac:dyDescent="0.2">
      <c r="B87" s="50"/>
      <c r="C87" s="39" t="s">
        <v>37</v>
      </c>
      <c r="D87" s="314" t="s">
        <v>38</v>
      </c>
      <c r="E87" s="315" t="s">
        <v>20</v>
      </c>
      <c r="F87" s="316"/>
      <c r="G87" s="317"/>
      <c r="H87" s="35"/>
      <c r="I87" s="222"/>
      <c r="J87" s="340"/>
    </row>
    <row r="88" spans="2:10" ht="15" customHeight="1" x14ac:dyDescent="0.2">
      <c r="B88" s="50"/>
      <c r="C88" s="39" t="s">
        <v>70</v>
      </c>
      <c r="D88" s="314" t="s">
        <v>71</v>
      </c>
      <c r="E88" s="315" t="s">
        <v>20</v>
      </c>
      <c r="F88" s="318"/>
      <c r="G88" s="317"/>
      <c r="H88" s="35"/>
      <c r="I88" s="222"/>
      <c r="J88" s="340"/>
    </row>
    <row r="89" spans="2:10" ht="15" customHeight="1" x14ac:dyDescent="0.2">
      <c r="B89" s="50"/>
      <c r="C89" s="39" t="s">
        <v>39</v>
      </c>
      <c r="D89" s="314" t="s">
        <v>40</v>
      </c>
      <c r="E89" s="315" t="s">
        <v>20</v>
      </c>
      <c r="F89" s="316"/>
      <c r="G89" s="317"/>
      <c r="H89" s="35"/>
      <c r="I89" s="222"/>
      <c r="J89" s="340"/>
    </row>
    <row r="90" spans="2:10" ht="15" customHeight="1" x14ac:dyDescent="0.2">
      <c r="B90" s="50"/>
      <c r="C90" s="39" t="s">
        <v>74</v>
      </c>
      <c r="D90" s="314" t="s">
        <v>75</v>
      </c>
      <c r="E90" s="315" t="s">
        <v>20</v>
      </c>
      <c r="F90" s="316"/>
      <c r="G90" s="317"/>
      <c r="H90" s="35"/>
      <c r="I90" s="222"/>
      <c r="J90" s="340"/>
    </row>
    <row r="91" spans="2:10" ht="15" customHeight="1" thickBot="1" x14ac:dyDescent="0.25">
      <c r="B91" s="50"/>
      <c r="C91" s="40" t="s">
        <v>76</v>
      </c>
      <c r="D91" s="48" t="s">
        <v>77</v>
      </c>
      <c r="E91" s="166" t="s">
        <v>20</v>
      </c>
      <c r="F91" s="167"/>
      <c r="G91" s="168"/>
      <c r="H91" s="38"/>
      <c r="I91" s="222"/>
      <c r="J91" s="340"/>
    </row>
    <row r="92" spans="2:10" ht="15" customHeight="1" x14ac:dyDescent="0.2">
      <c r="B92" s="50"/>
      <c r="I92" s="222"/>
      <c r="J92" s="340"/>
    </row>
    <row r="93" spans="2:10" ht="27.75" customHeight="1" thickBot="1" x14ac:dyDescent="0.25">
      <c r="B93" s="50"/>
      <c r="C93" s="173" t="s">
        <v>144</v>
      </c>
      <c r="D93" s="319" t="s">
        <v>126</v>
      </c>
      <c r="E93" s="184" t="str">
        <f>+VLOOKUP(C93,PRESUPUESTO!B:E,3,)</f>
        <v>ml</v>
      </c>
      <c r="F93" s="184"/>
      <c r="I93" s="222"/>
      <c r="J93" s="340"/>
    </row>
    <row r="94" spans="2:10" ht="15" customHeight="1" x14ac:dyDescent="0.2">
      <c r="B94" s="50"/>
      <c r="C94" s="149" t="s">
        <v>110</v>
      </c>
      <c r="D94" s="150"/>
      <c r="E94" s="174"/>
      <c r="F94" s="174"/>
      <c r="G94" s="170"/>
      <c r="H94" s="171"/>
      <c r="I94" s="222"/>
      <c r="J94" s="340"/>
    </row>
    <row r="95" spans="2:10" ht="15" customHeight="1" x14ac:dyDescent="0.2">
      <c r="B95" s="50"/>
      <c r="C95" s="39" t="s">
        <v>32</v>
      </c>
      <c r="D95" s="314" t="s">
        <v>33</v>
      </c>
      <c r="E95" s="164" t="s">
        <v>34</v>
      </c>
      <c r="F95" s="165"/>
      <c r="G95" s="160"/>
      <c r="H95" s="35"/>
      <c r="I95" s="222"/>
      <c r="J95" s="340"/>
    </row>
    <row r="96" spans="2:10" ht="15" customHeight="1" x14ac:dyDescent="0.2">
      <c r="B96" s="50"/>
      <c r="C96" s="155" t="s">
        <v>29</v>
      </c>
      <c r="D96" s="314" t="s">
        <v>30</v>
      </c>
      <c r="E96" s="164" t="s">
        <v>31</v>
      </c>
      <c r="F96" s="165"/>
      <c r="G96" s="160"/>
      <c r="H96" s="35"/>
      <c r="I96" s="339"/>
      <c r="J96" s="340"/>
    </row>
    <row r="97" spans="2:10" ht="15" customHeight="1" x14ac:dyDescent="0.2">
      <c r="B97" s="50"/>
      <c r="C97" s="155" t="s">
        <v>35</v>
      </c>
      <c r="D97" s="314" t="s">
        <v>36</v>
      </c>
      <c r="E97" s="164" t="s">
        <v>34</v>
      </c>
      <c r="F97" s="165"/>
      <c r="G97" s="160"/>
      <c r="H97" s="35"/>
      <c r="I97" s="344"/>
      <c r="J97" s="340"/>
    </row>
    <row r="98" spans="2:10" ht="15" customHeight="1" x14ac:dyDescent="0.2">
      <c r="B98" s="50"/>
      <c r="C98" s="155" t="s">
        <v>49</v>
      </c>
      <c r="D98" s="314" t="s">
        <v>43</v>
      </c>
      <c r="E98" s="164" t="s">
        <v>31</v>
      </c>
      <c r="F98" s="165"/>
      <c r="G98" s="160"/>
      <c r="H98" s="35"/>
      <c r="I98" s="344"/>
      <c r="J98" s="340"/>
    </row>
    <row r="99" spans="2:10" ht="15" customHeight="1" x14ac:dyDescent="0.2">
      <c r="B99" s="50"/>
      <c r="C99" s="155" t="s">
        <v>56</v>
      </c>
      <c r="D99" s="314" t="s">
        <v>57</v>
      </c>
      <c r="E99" s="164" t="s">
        <v>45</v>
      </c>
      <c r="F99" s="165"/>
      <c r="G99" s="160"/>
      <c r="H99" s="35"/>
      <c r="I99" s="344"/>
      <c r="J99" s="340"/>
    </row>
    <row r="100" spans="2:10" ht="15" customHeight="1" x14ac:dyDescent="0.2">
      <c r="B100" s="50"/>
      <c r="C100" s="159" t="s">
        <v>111</v>
      </c>
      <c r="D100" s="314"/>
      <c r="E100" s="47"/>
      <c r="F100" s="45"/>
      <c r="G100" s="160"/>
      <c r="H100" s="35"/>
      <c r="I100" s="344"/>
      <c r="J100" s="340"/>
    </row>
    <row r="101" spans="2:10" ht="15" customHeight="1" x14ac:dyDescent="0.2">
      <c r="B101" s="50"/>
      <c r="C101" s="39" t="s">
        <v>23</v>
      </c>
      <c r="D101" s="314" t="s">
        <v>82</v>
      </c>
      <c r="E101" s="164" t="s">
        <v>20</v>
      </c>
      <c r="F101" s="165"/>
      <c r="G101" s="160"/>
      <c r="H101" s="35"/>
      <c r="I101" s="222"/>
      <c r="J101" s="340"/>
    </row>
    <row r="102" spans="2:10" ht="15" customHeight="1" x14ac:dyDescent="0.2">
      <c r="B102" s="50"/>
      <c r="C102" s="151" t="s">
        <v>112</v>
      </c>
      <c r="D102" s="322"/>
      <c r="E102" s="152"/>
      <c r="F102" s="45"/>
      <c r="G102" s="153"/>
      <c r="H102" s="35"/>
      <c r="I102" s="222"/>
      <c r="J102" s="348">
        <f>SUM(H103:H105)</f>
        <v>0</v>
      </c>
    </row>
    <row r="103" spans="2:10" ht="15" customHeight="1" x14ac:dyDescent="0.2">
      <c r="B103" s="50"/>
      <c r="C103" s="39" t="s">
        <v>39</v>
      </c>
      <c r="D103" s="314" t="s">
        <v>40</v>
      </c>
      <c r="E103" s="315" t="s">
        <v>20</v>
      </c>
      <c r="F103" s="316"/>
      <c r="G103" s="317"/>
      <c r="H103" s="35"/>
      <c r="I103" s="222"/>
      <c r="J103" s="340"/>
    </row>
    <row r="104" spans="2:10" ht="15" customHeight="1" x14ac:dyDescent="0.2">
      <c r="B104" s="50"/>
      <c r="C104" s="39" t="s">
        <v>72</v>
      </c>
      <c r="D104" s="314" t="s">
        <v>73</v>
      </c>
      <c r="E104" s="315" t="s">
        <v>20</v>
      </c>
      <c r="F104" s="316"/>
      <c r="G104" s="317"/>
      <c r="H104" s="35"/>
      <c r="I104" s="222"/>
      <c r="J104" s="340"/>
    </row>
    <row r="105" spans="2:10" ht="15" customHeight="1" thickBot="1" x14ac:dyDescent="0.25">
      <c r="B105" s="50"/>
      <c r="C105" s="40" t="s">
        <v>41</v>
      </c>
      <c r="D105" s="48" t="s">
        <v>42</v>
      </c>
      <c r="E105" s="166" t="s">
        <v>20</v>
      </c>
      <c r="F105" s="167"/>
      <c r="G105" s="168"/>
      <c r="H105" s="38"/>
      <c r="I105" s="222"/>
      <c r="J105" s="340"/>
    </row>
    <row r="106" spans="2:10" ht="15" customHeight="1" x14ac:dyDescent="0.2">
      <c r="B106" s="50"/>
      <c r="I106" s="222"/>
      <c r="J106" s="340"/>
    </row>
    <row r="107" spans="2:10" ht="28.5" customHeight="1" thickBot="1" x14ac:dyDescent="0.25">
      <c r="B107" s="50"/>
      <c r="C107" s="173" t="s">
        <v>145</v>
      </c>
      <c r="D107" s="319" t="s">
        <v>127</v>
      </c>
      <c r="E107" s="184" t="str">
        <f>+VLOOKUP(C107,PRESUPUESTO!B:E,3,)</f>
        <v>ml</v>
      </c>
      <c r="F107" s="184"/>
      <c r="I107" s="222"/>
      <c r="J107" s="340"/>
    </row>
    <row r="108" spans="2:10" ht="15" customHeight="1" x14ac:dyDescent="0.2">
      <c r="B108" s="50"/>
      <c r="C108" s="149" t="s">
        <v>110</v>
      </c>
      <c r="D108" s="150"/>
      <c r="E108" s="174"/>
      <c r="F108" s="174"/>
      <c r="G108" s="170"/>
      <c r="H108" s="171"/>
      <c r="I108" s="222"/>
      <c r="J108" s="340"/>
    </row>
    <row r="109" spans="2:10" ht="15" customHeight="1" x14ac:dyDescent="0.2">
      <c r="B109" s="50"/>
      <c r="C109" s="39" t="s">
        <v>49</v>
      </c>
      <c r="D109" s="314" t="s">
        <v>43</v>
      </c>
      <c r="E109" s="164" t="s">
        <v>31</v>
      </c>
      <c r="F109" s="165"/>
      <c r="G109" s="160"/>
      <c r="H109" s="35"/>
      <c r="I109" s="222"/>
      <c r="J109" s="340"/>
    </row>
    <row r="110" spans="2:10" ht="15" customHeight="1" x14ac:dyDescent="0.2">
      <c r="B110" s="50"/>
      <c r="C110" s="155" t="s">
        <v>29</v>
      </c>
      <c r="D110" s="314" t="s">
        <v>30</v>
      </c>
      <c r="E110" s="164" t="s">
        <v>31</v>
      </c>
      <c r="F110" s="165"/>
      <c r="G110" s="160"/>
      <c r="H110" s="35"/>
      <c r="I110" s="339"/>
      <c r="J110" s="340"/>
    </row>
    <row r="111" spans="2:10" ht="15" customHeight="1" x14ac:dyDescent="0.2">
      <c r="B111" s="50"/>
      <c r="C111" s="308" t="s">
        <v>58</v>
      </c>
      <c r="D111" s="314" t="s">
        <v>59</v>
      </c>
      <c r="E111" s="164" t="s">
        <v>28</v>
      </c>
      <c r="F111" s="165"/>
      <c r="G111" s="160"/>
      <c r="H111" s="35"/>
      <c r="I111" s="339"/>
      <c r="J111" s="340"/>
    </row>
    <row r="112" spans="2:10" ht="15" customHeight="1" x14ac:dyDescent="0.2">
      <c r="B112" s="50"/>
      <c r="C112" s="155" t="s">
        <v>32</v>
      </c>
      <c r="D112" s="314" t="s">
        <v>33</v>
      </c>
      <c r="E112" s="164" t="s">
        <v>34</v>
      </c>
      <c r="F112" s="165"/>
      <c r="G112" s="160"/>
      <c r="H112" s="35"/>
      <c r="I112" s="339"/>
      <c r="J112" s="340"/>
    </row>
    <row r="113" spans="2:11" ht="15" customHeight="1" x14ac:dyDescent="0.2">
      <c r="B113" s="50"/>
      <c r="C113" s="155" t="s">
        <v>35</v>
      </c>
      <c r="D113" s="314" t="s">
        <v>36</v>
      </c>
      <c r="E113" s="164" t="s">
        <v>34</v>
      </c>
      <c r="F113" s="165"/>
      <c r="G113" s="160"/>
      <c r="H113" s="35"/>
      <c r="I113" s="344"/>
      <c r="J113" s="340"/>
    </row>
    <row r="114" spans="2:11" ht="15" customHeight="1" x14ac:dyDescent="0.2">
      <c r="B114" s="50"/>
      <c r="C114" s="159" t="s">
        <v>111</v>
      </c>
      <c r="D114" s="314"/>
      <c r="E114" s="47"/>
      <c r="F114" s="45"/>
      <c r="G114" s="160"/>
      <c r="H114" s="35"/>
      <c r="I114" s="344"/>
      <c r="J114" s="340"/>
    </row>
    <row r="115" spans="2:11" ht="15" customHeight="1" x14ac:dyDescent="0.2">
      <c r="B115" s="50"/>
      <c r="C115" s="39" t="s">
        <v>23</v>
      </c>
      <c r="D115" s="314" t="s">
        <v>82</v>
      </c>
      <c r="E115" s="164" t="s">
        <v>20</v>
      </c>
      <c r="F115" s="165"/>
      <c r="G115" s="160"/>
      <c r="H115" s="35"/>
      <c r="I115" s="222"/>
      <c r="J115" s="340"/>
    </row>
    <row r="116" spans="2:11" ht="15" customHeight="1" x14ac:dyDescent="0.2">
      <c r="B116" s="50"/>
      <c r="C116" s="151" t="s">
        <v>112</v>
      </c>
      <c r="D116" s="322"/>
      <c r="E116" s="152"/>
      <c r="F116" s="45"/>
      <c r="G116" s="153"/>
      <c r="H116" s="35"/>
      <c r="I116" s="222"/>
      <c r="J116" s="340"/>
    </row>
    <row r="117" spans="2:11" ht="15" customHeight="1" thickBot="1" x14ac:dyDescent="0.25">
      <c r="B117" s="50"/>
      <c r="C117" s="40" t="s">
        <v>41</v>
      </c>
      <c r="D117" s="48" t="s">
        <v>42</v>
      </c>
      <c r="E117" s="166" t="s">
        <v>20</v>
      </c>
      <c r="F117" s="167"/>
      <c r="G117" s="168"/>
      <c r="H117" s="38"/>
      <c r="I117" s="222"/>
      <c r="J117" s="340"/>
    </row>
    <row r="118" spans="2:11" ht="21.75" customHeight="1" x14ac:dyDescent="0.2">
      <c r="B118" s="50"/>
      <c r="I118" s="222"/>
      <c r="J118" s="340"/>
    </row>
    <row r="119" spans="2:11" ht="50.25" customHeight="1" thickBot="1" x14ac:dyDescent="0.25">
      <c r="B119" s="50"/>
      <c r="C119" s="173" t="s">
        <v>11</v>
      </c>
      <c r="D119" s="319" t="s">
        <v>132</v>
      </c>
      <c r="E119" s="184" t="str">
        <f>+VLOOKUP(C119,PRESUPUESTO!B:E,3,)</f>
        <v>M3</v>
      </c>
      <c r="F119" s="184"/>
      <c r="I119" s="344"/>
      <c r="J119" s="36"/>
      <c r="K119" s="31"/>
    </row>
    <row r="120" spans="2:11" ht="15" customHeight="1" x14ac:dyDescent="0.2">
      <c r="B120" s="50"/>
      <c r="C120" s="149" t="s">
        <v>110</v>
      </c>
      <c r="D120" s="150"/>
      <c r="E120" s="174"/>
      <c r="F120" s="174"/>
      <c r="G120" s="170"/>
      <c r="H120" s="171"/>
      <c r="I120" s="346"/>
      <c r="J120" s="36"/>
      <c r="K120" s="31"/>
    </row>
    <row r="121" spans="2:11" ht="15" customHeight="1" x14ac:dyDescent="0.2">
      <c r="B121" s="50"/>
      <c r="C121" s="159" t="s">
        <v>111</v>
      </c>
      <c r="D121" s="46"/>
      <c r="E121" s="47"/>
      <c r="F121" s="45"/>
      <c r="G121" s="160"/>
      <c r="H121" s="35"/>
      <c r="I121" s="344"/>
      <c r="J121" s="36"/>
      <c r="K121" s="31"/>
    </row>
    <row r="122" spans="2:11" ht="15" customHeight="1" x14ac:dyDescent="0.2">
      <c r="B122" s="50"/>
      <c r="C122" s="39" t="s">
        <v>23</v>
      </c>
      <c r="D122" s="46" t="e">
        <v>#REF!</v>
      </c>
      <c r="E122" s="164" t="s">
        <v>20</v>
      </c>
      <c r="F122" s="165"/>
      <c r="G122" s="160"/>
      <c r="H122" s="35"/>
      <c r="I122" s="222"/>
      <c r="J122" s="36"/>
      <c r="K122" s="31"/>
    </row>
    <row r="123" spans="2:11" ht="15" customHeight="1" x14ac:dyDescent="0.2">
      <c r="B123" s="50"/>
      <c r="C123" s="151" t="s">
        <v>112</v>
      </c>
      <c r="D123" s="154"/>
      <c r="E123" s="152"/>
      <c r="F123" s="45"/>
      <c r="G123" s="153"/>
      <c r="H123" s="35"/>
      <c r="I123" s="222"/>
      <c r="J123" s="340"/>
    </row>
    <row r="124" spans="2:11" ht="15" customHeight="1" x14ac:dyDescent="0.2">
      <c r="B124" s="50"/>
      <c r="C124" s="39" t="s">
        <v>70</v>
      </c>
      <c r="D124" s="314" t="e">
        <v>#REF!</v>
      </c>
      <c r="E124" s="315" t="s">
        <v>20</v>
      </c>
      <c r="F124" s="316"/>
      <c r="G124" s="317"/>
      <c r="H124" s="35"/>
      <c r="I124" s="222"/>
      <c r="J124" s="340"/>
    </row>
    <row r="125" spans="2:11" ht="15" customHeight="1" thickBot="1" x14ac:dyDescent="0.25">
      <c r="B125" s="50"/>
      <c r="C125" s="40" t="s">
        <v>41</v>
      </c>
      <c r="D125" s="48" t="e">
        <v>#REF!</v>
      </c>
      <c r="E125" s="166" t="s">
        <v>20</v>
      </c>
      <c r="F125" s="167"/>
      <c r="G125" s="168"/>
      <c r="H125" s="38"/>
      <c r="I125" s="222"/>
      <c r="J125" s="340"/>
    </row>
    <row r="126" spans="2:11" ht="15" customHeight="1" x14ac:dyDescent="0.2">
      <c r="B126" s="50"/>
      <c r="C126" s="219"/>
      <c r="D126" s="217"/>
      <c r="E126" s="220"/>
      <c r="F126" s="221"/>
      <c r="G126" s="218"/>
      <c r="H126" s="218"/>
      <c r="I126" s="222"/>
      <c r="J126" s="340"/>
    </row>
    <row r="127" spans="2:11" ht="55.5" customHeight="1" thickBot="1" x14ac:dyDescent="0.25">
      <c r="B127" s="50"/>
      <c r="C127" s="173" t="s">
        <v>53</v>
      </c>
      <c r="D127" s="326" t="s">
        <v>133</v>
      </c>
      <c r="E127" s="184" t="str">
        <f>+VLOOKUP(C127,PRESUPUESTO!B:E,3,)</f>
        <v>M3</v>
      </c>
      <c r="F127" s="184"/>
      <c r="I127" s="344"/>
      <c r="J127" s="340"/>
    </row>
    <row r="128" spans="2:11" ht="15" customHeight="1" x14ac:dyDescent="0.2">
      <c r="B128" s="50"/>
      <c r="C128" s="149" t="s">
        <v>110</v>
      </c>
      <c r="D128" s="150"/>
      <c r="E128" s="174"/>
      <c r="F128" s="174"/>
      <c r="G128" s="170"/>
      <c r="H128" s="171"/>
      <c r="I128" s="346"/>
      <c r="J128" s="340"/>
    </row>
    <row r="129" spans="2:11" ht="15" customHeight="1" x14ac:dyDescent="0.2">
      <c r="B129" s="50"/>
      <c r="C129" s="159" t="s">
        <v>111</v>
      </c>
      <c r="D129" s="46"/>
      <c r="E129" s="47"/>
      <c r="F129" s="45"/>
      <c r="G129" s="160"/>
      <c r="H129" s="35"/>
      <c r="I129" s="344"/>
      <c r="J129" s="36"/>
      <c r="K129" s="31"/>
    </row>
    <row r="130" spans="2:11" ht="15" customHeight="1" x14ac:dyDescent="0.2">
      <c r="B130" s="50"/>
      <c r="C130" s="39" t="s">
        <v>23</v>
      </c>
      <c r="D130" s="314" t="s">
        <v>82</v>
      </c>
      <c r="E130" s="164" t="s">
        <v>20</v>
      </c>
      <c r="F130" s="165"/>
      <c r="G130" s="160"/>
      <c r="H130" s="35"/>
      <c r="I130" s="222"/>
      <c r="J130" s="36"/>
      <c r="K130" s="31"/>
    </row>
    <row r="131" spans="2:11" ht="15" customHeight="1" x14ac:dyDescent="0.2">
      <c r="B131" s="50"/>
      <c r="C131" s="151" t="s">
        <v>112</v>
      </c>
      <c r="D131" s="322"/>
      <c r="E131" s="152"/>
      <c r="F131" s="45"/>
      <c r="G131" s="153"/>
      <c r="H131" s="35"/>
      <c r="I131" s="222"/>
      <c r="J131" s="36"/>
      <c r="K131" s="31"/>
    </row>
    <row r="132" spans="2:11" ht="15" customHeight="1" x14ac:dyDescent="0.2">
      <c r="B132" s="50"/>
      <c r="C132" s="39" t="s">
        <v>37</v>
      </c>
      <c r="D132" s="314" t="s">
        <v>38</v>
      </c>
      <c r="E132" s="315" t="s">
        <v>20</v>
      </c>
      <c r="F132" s="316"/>
      <c r="G132" s="317"/>
      <c r="H132" s="35"/>
      <c r="I132" s="222"/>
      <c r="J132" s="36"/>
      <c r="K132" s="31"/>
    </row>
    <row r="133" spans="2:11" ht="15" customHeight="1" thickBot="1" x14ac:dyDescent="0.25">
      <c r="B133" s="50"/>
      <c r="C133" s="39" t="s">
        <v>72</v>
      </c>
      <c r="D133" s="48" t="s">
        <v>73</v>
      </c>
      <c r="E133" s="166" t="s">
        <v>20</v>
      </c>
      <c r="F133" s="167"/>
      <c r="G133" s="168"/>
      <c r="H133" s="38"/>
      <c r="I133" s="222"/>
      <c r="J133" s="36"/>
      <c r="K133" s="31"/>
    </row>
    <row r="134" spans="2:11" ht="15" customHeight="1" x14ac:dyDescent="0.2">
      <c r="B134" s="50"/>
      <c r="I134" s="222"/>
      <c r="J134" s="36"/>
      <c r="K134" s="31"/>
    </row>
    <row r="135" spans="2:11" ht="28.5" customHeight="1" thickBot="1" x14ac:dyDescent="0.25">
      <c r="B135" s="50"/>
      <c r="C135" s="173" t="s">
        <v>103</v>
      </c>
      <c r="D135" s="319" t="s">
        <v>134</v>
      </c>
      <c r="E135" s="184" t="str">
        <f>+VLOOKUP(C135,PRESUPUESTO!B:E,3,)</f>
        <v>M3</v>
      </c>
      <c r="F135" s="184"/>
      <c r="I135" s="344"/>
      <c r="J135" s="340"/>
    </row>
    <row r="136" spans="2:11" ht="15" customHeight="1" x14ac:dyDescent="0.2">
      <c r="B136" s="50"/>
      <c r="C136" s="149" t="s">
        <v>110</v>
      </c>
      <c r="D136" s="150"/>
      <c r="E136" s="174"/>
      <c r="F136" s="174"/>
      <c r="G136" s="170"/>
      <c r="H136" s="171"/>
      <c r="I136" s="346"/>
      <c r="J136" s="340"/>
    </row>
    <row r="137" spans="2:11" ht="15" customHeight="1" x14ac:dyDescent="0.2">
      <c r="B137" s="50"/>
      <c r="C137" s="39" t="s">
        <v>64</v>
      </c>
      <c r="D137" s="314" t="s">
        <v>65</v>
      </c>
      <c r="E137" s="164" t="s">
        <v>31</v>
      </c>
      <c r="F137" s="165"/>
      <c r="G137" s="160"/>
      <c r="H137" s="35"/>
      <c r="I137" s="344"/>
      <c r="J137" s="340"/>
    </row>
    <row r="138" spans="2:11" ht="15" customHeight="1" x14ac:dyDescent="0.2">
      <c r="B138" s="50"/>
      <c r="C138" s="159" t="s">
        <v>111</v>
      </c>
      <c r="D138" s="314"/>
      <c r="E138" s="47"/>
      <c r="F138" s="45"/>
      <c r="G138" s="160"/>
      <c r="H138" s="35"/>
      <c r="I138" s="344"/>
      <c r="J138" s="340"/>
    </row>
    <row r="139" spans="2:11" ht="15" customHeight="1" x14ac:dyDescent="0.2">
      <c r="B139" s="50"/>
      <c r="C139" s="39" t="s">
        <v>23</v>
      </c>
      <c r="D139" s="314" t="s">
        <v>82</v>
      </c>
      <c r="E139" s="164" t="s">
        <v>20</v>
      </c>
      <c r="F139" s="165"/>
      <c r="G139" s="160"/>
      <c r="H139" s="35"/>
      <c r="I139" s="222"/>
      <c r="J139" s="340"/>
    </row>
    <row r="140" spans="2:11" ht="15" customHeight="1" x14ac:dyDescent="0.2">
      <c r="B140" s="50"/>
      <c r="C140" s="151" t="s">
        <v>112</v>
      </c>
      <c r="D140" s="322"/>
      <c r="E140" s="152"/>
      <c r="F140" s="45"/>
      <c r="G140" s="153"/>
      <c r="H140" s="35"/>
      <c r="I140" s="222"/>
      <c r="J140" s="340"/>
    </row>
    <row r="141" spans="2:11" ht="15" customHeight="1" thickBot="1" x14ac:dyDescent="0.25">
      <c r="B141" s="50"/>
      <c r="C141" s="40" t="s">
        <v>39</v>
      </c>
      <c r="D141" s="48" t="s">
        <v>40</v>
      </c>
      <c r="E141" s="166" t="s">
        <v>20</v>
      </c>
      <c r="F141" s="167"/>
      <c r="G141" s="168"/>
      <c r="H141" s="38"/>
      <c r="I141" s="222"/>
      <c r="J141" s="340"/>
    </row>
    <row r="142" spans="2:11" ht="15" customHeight="1" x14ac:dyDescent="0.2">
      <c r="B142" s="50"/>
      <c r="C142" s="219"/>
      <c r="D142" s="217"/>
      <c r="E142" s="299"/>
      <c r="F142" s="300"/>
      <c r="G142" s="218"/>
      <c r="H142" s="218"/>
      <c r="I142" s="222"/>
      <c r="J142" s="340"/>
    </row>
    <row r="143" spans="2:11" ht="54" customHeight="1" thickBot="1" x14ac:dyDescent="0.25">
      <c r="B143" s="50"/>
      <c r="C143" s="173" t="s">
        <v>123</v>
      </c>
      <c r="D143" s="319" t="s">
        <v>135</v>
      </c>
      <c r="E143" s="184" t="str">
        <f>+VLOOKUP(C143,PRESUPUESTO!B:E,3,)</f>
        <v>un</v>
      </c>
      <c r="F143" s="184"/>
      <c r="I143" s="344"/>
      <c r="J143" s="36"/>
      <c r="K143" s="31"/>
    </row>
    <row r="144" spans="2:11" ht="15" customHeight="1" x14ac:dyDescent="0.2">
      <c r="B144" s="50"/>
      <c r="C144" s="149" t="s">
        <v>110</v>
      </c>
      <c r="D144" s="150"/>
      <c r="E144" s="174"/>
      <c r="F144" s="174"/>
      <c r="G144" s="170"/>
      <c r="H144" s="171">
        <f>SUM(H145:H153)</f>
        <v>0</v>
      </c>
      <c r="I144" s="346"/>
      <c r="J144" s="36"/>
      <c r="K144" s="31"/>
    </row>
    <row r="145" spans="2:11" ht="15" customHeight="1" x14ac:dyDescent="0.2">
      <c r="B145" s="50"/>
      <c r="C145" s="39" t="s">
        <v>84</v>
      </c>
      <c r="D145" s="314" t="s">
        <v>85</v>
      </c>
      <c r="E145" s="164" t="s">
        <v>117</v>
      </c>
      <c r="F145" s="165"/>
      <c r="G145" s="160"/>
      <c r="H145" s="35"/>
      <c r="I145" s="344"/>
      <c r="J145" s="36"/>
      <c r="K145" s="31"/>
    </row>
    <row r="146" spans="2:11" ht="15" customHeight="1" x14ac:dyDescent="0.2">
      <c r="B146" s="50"/>
      <c r="C146" s="155" t="s">
        <v>29</v>
      </c>
      <c r="D146" s="314" t="s">
        <v>30</v>
      </c>
      <c r="E146" s="164" t="s">
        <v>31</v>
      </c>
      <c r="F146" s="165"/>
      <c r="G146" s="160"/>
      <c r="H146" s="35"/>
      <c r="I146" s="344"/>
      <c r="J146" s="36"/>
      <c r="K146" s="31"/>
    </row>
    <row r="147" spans="2:11" ht="15" customHeight="1" x14ac:dyDescent="0.2">
      <c r="B147" s="50"/>
      <c r="C147" s="155" t="s">
        <v>60</v>
      </c>
      <c r="D147" s="314" t="s">
        <v>61</v>
      </c>
      <c r="E147" s="164" t="s">
        <v>34</v>
      </c>
      <c r="F147" s="165"/>
      <c r="G147" s="160"/>
      <c r="H147" s="35"/>
      <c r="I147" s="339"/>
      <c r="J147" s="36"/>
      <c r="K147" s="31"/>
    </row>
    <row r="148" spans="2:11" ht="15" customHeight="1" x14ac:dyDescent="0.2">
      <c r="B148" s="50"/>
      <c r="C148" s="155" t="s">
        <v>49</v>
      </c>
      <c r="D148" s="314" t="s">
        <v>43</v>
      </c>
      <c r="E148" s="164" t="s">
        <v>34</v>
      </c>
      <c r="F148" s="165"/>
      <c r="G148" s="160"/>
      <c r="H148" s="35"/>
      <c r="I148" s="339"/>
      <c r="J148" s="36"/>
      <c r="K148" s="31"/>
    </row>
    <row r="149" spans="2:11" ht="15" customHeight="1" x14ac:dyDescent="0.2">
      <c r="B149" s="50"/>
      <c r="C149" s="155" t="s">
        <v>49</v>
      </c>
      <c r="D149" s="314" t="s">
        <v>43</v>
      </c>
      <c r="E149" s="164" t="s">
        <v>45</v>
      </c>
      <c r="F149" s="165"/>
      <c r="G149" s="160"/>
      <c r="H149" s="35"/>
      <c r="I149" s="339"/>
      <c r="J149" s="36"/>
      <c r="K149" s="31"/>
    </row>
    <row r="150" spans="2:11" ht="15" customHeight="1" x14ac:dyDescent="0.2">
      <c r="B150" s="50"/>
      <c r="C150" s="159" t="s">
        <v>111</v>
      </c>
      <c r="D150" s="314"/>
      <c r="E150" s="47"/>
      <c r="F150" s="45"/>
      <c r="G150" s="160"/>
      <c r="H150" s="35"/>
      <c r="I150" s="344"/>
      <c r="J150" s="36"/>
      <c r="K150" s="31"/>
    </row>
    <row r="151" spans="2:11" ht="15" customHeight="1" x14ac:dyDescent="0.2">
      <c r="B151" s="50"/>
      <c r="C151" s="39" t="s">
        <v>24</v>
      </c>
      <c r="D151" s="314" t="s">
        <v>83</v>
      </c>
      <c r="E151" s="164" t="s">
        <v>20</v>
      </c>
      <c r="F151" s="165"/>
      <c r="G151" s="160"/>
      <c r="H151" s="35"/>
      <c r="I151" s="222"/>
      <c r="J151" s="36"/>
      <c r="K151" s="31"/>
    </row>
    <row r="152" spans="2:11" ht="15" customHeight="1" x14ac:dyDescent="0.2">
      <c r="B152" s="50"/>
      <c r="C152" s="151" t="s">
        <v>112</v>
      </c>
      <c r="D152" s="322"/>
      <c r="E152" s="152"/>
      <c r="F152" s="45"/>
      <c r="G152" s="153"/>
      <c r="H152" s="35"/>
      <c r="I152" s="222"/>
      <c r="J152" s="36"/>
      <c r="K152" s="31"/>
    </row>
    <row r="153" spans="2:11" ht="15" customHeight="1" thickBot="1" x14ac:dyDescent="0.25">
      <c r="B153" s="50"/>
      <c r="C153" s="40" t="s">
        <v>70</v>
      </c>
      <c r="D153" s="48" t="s">
        <v>71</v>
      </c>
      <c r="E153" s="166" t="s">
        <v>20</v>
      </c>
      <c r="F153" s="167"/>
      <c r="G153" s="168"/>
      <c r="H153" s="38"/>
      <c r="I153" s="222"/>
      <c r="J153" s="36"/>
      <c r="K153" s="31"/>
    </row>
    <row r="154" spans="2:11" ht="15" customHeight="1" x14ac:dyDescent="0.2">
      <c r="B154" s="50"/>
      <c r="I154" s="222"/>
      <c r="J154" s="340"/>
    </row>
    <row r="155" spans="2:11" ht="15" customHeight="1" thickBot="1" x14ac:dyDescent="0.25">
      <c r="B155" s="50"/>
      <c r="C155" s="173" t="s">
        <v>124</v>
      </c>
      <c r="D155" s="169" t="s">
        <v>150</v>
      </c>
      <c r="E155" s="184" t="str">
        <f>+VLOOKUP(C155,PRESUPUESTO!B:E,3,)</f>
        <v>un</v>
      </c>
      <c r="F155" s="184"/>
      <c r="I155" s="344"/>
      <c r="J155" s="340"/>
    </row>
    <row r="156" spans="2:11" ht="15" customHeight="1" x14ac:dyDescent="0.2">
      <c r="B156" s="50"/>
      <c r="C156" s="149" t="s">
        <v>110</v>
      </c>
      <c r="D156" s="150"/>
      <c r="E156" s="174"/>
      <c r="F156" s="174"/>
      <c r="G156" s="170"/>
      <c r="H156" s="171">
        <f>SUM(H157:H167)</f>
        <v>0</v>
      </c>
      <c r="I156" s="346"/>
      <c r="J156" s="340"/>
    </row>
    <row r="157" spans="2:11" ht="15" customHeight="1" x14ac:dyDescent="0.2">
      <c r="B157" s="50"/>
      <c r="C157" s="39" t="s">
        <v>86</v>
      </c>
      <c r="D157" s="314" t="s">
        <v>87</v>
      </c>
      <c r="E157" s="164" t="s">
        <v>44</v>
      </c>
      <c r="F157" s="165"/>
      <c r="G157" s="160"/>
      <c r="H157" s="35"/>
      <c r="I157" s="344"/>
      <c r="J157" s="340"/>
    </row>
    <row r="158" spans="2:11" ht="15" customHeight="1" x14ac:dyDescent="0.2">
      <c r="B158" s="50"/>
      <c r="C158" s="155" t="s">
        <v>46</v>
      </c>
      <c r="D158" s="314" t="s">
        <v>47</v>
      </c>
      <c r="E158" s="164" t="s">
        <v>25</v>
      </c>
      <c r="F158" s="165"/>
      <c r="G158" s="160"/>
      <c r="H158" s="35"/>
      <c r="I158" s="344"/>
      <c r="J158" s="340"/>
    </row>
    <row r="159" spans="2:11" ht="15" customHeight="1" x14ac:dyDescent="0.2">
      <c r="B159" s="50"/>
      <c r="C159" s="155" t="s">
        <v>90</v>
      </c>
      <c r="D159" s="314" t="s">
        <v>91</v>
      </c>
      <c r="E159" s="164" t="s">
        <v>25</v>
      </c>
      <c r="F159" s="165"/>
      <c r="G159" s="160"/>
      <c r="H159" s="35"/>
      <c r="I159" s="339"/>
      <c r="J159" s="340"/>
    </row>
    <row r="160" spans="2:11" ht="15" customHeight="1" x14ac:dyDescent="0.2">
      <c r="B160" s="50"/>
      <c r="C160" s="155" t="s">
        <v>84</v>
      </c>
      <c r="D160" s="314" t="s">
        <v>85</v>
      </c>
      <c r="E160" s="164" t="s">
        <v>25</v>
      </c>
      <c r="F160" s="165"/>
      <c r="G160" s="160"/>
      <c r="H160" s="35"/>
      <c r="I160" s="339"/>
      <c r="J160" s="340"/>
    </row>
    <row r="161" spans="2:10" ht="15" customHeight="1" x14ac:dyDescent="0.2">
      <c r="B161" s="50"/>
      <c r="C161" s="155" t="s">
        <v>29</v>
      </c>
      <c r="D161" s="314" t="s">
        <v>30</v>
      </c>
      <c r="E161" s="164" t="s">
        <v>31</v>
      </c>
      <c r="F161" s="165"/>
      <c r="G161" s="160"/>
      <c r="H161" s="35"/>
      <c r="I161" s="339"/>
      <c r="J161" s="340"/>
    </row>
    <row r="162" spans="2:10" ht="15" customHeight="1" x14ac:dyDescent="0.2">
      <c r="B162" s="50"/>
      <c r="C162" s="155" t="s">
        <v>60</v>
      </c>
      <c r="D162" s="314" t="s">
        <v>61</v>
      </c>
      <c r="E162" s="164" t="s">
        <v>34</v>
      </c>
      <c r="F162" s="165"/>
      <c r="G162" s="160"/>
      <c r="H162" s="35"/>
      <c r="I162" s="339"/>
      <c r="J162" s="340"/>
    </row>
    <row r="163" spans="2:10" ht="15" customHeight="1" x14ac:dyDescent="0.2">
      <c r="B163" s="50"/>
      <c r="C163" s="155" t="s">
        <v>49</v>
      </c>
      <c r="D163" s="314" t="s">
        <v>43</v>
      </c>
      <c r="E163" s="164" t="s">
        <v>31</v>
      </c>
      <c r="F163" s="165"/>
      <c r="G163" s="160"/>
      <c r="H163" s="35"/>
      <c r="I163" s="339"/>
      <c r="J163" s="340"/>
    </row>
    <row r="164" spans="2:10" ht="15" customHeight="1" x14ac:dyDescent="0.2">
      <c r="B164" s="50"/>
      <c r="C164" s="159" t="s">
        <v>111</v>
      </c>
      <c r="D164" s="314"/>
      <c r="E164" s="47"/>
      <c r="F164" s="45"/>
      <c r="G164" s="160"/>
      <c r="H164" s="35"/>
      <c r="I164" s="344"/>
      <c r="J164" s="340"/>
    </row>
    <row r="165" spans="2:10" ht="15" customHeight="1" x14ac:dyDescent="0.2">
      <c r="B165" s="50"/>
      <c r="C165" s="39" t="s">
        <v>24</v>
      </c>
      <c r="D165" s="314" t="s">
        <v>83</v>
      </c>
      <c r="E165" s="164" t="s">
        <v>20</v>
      </c>
      <c r="F165" s="165"/>
      <c r="G165" s="160"/>
      <c r="H165" s="35"/>
      <c r="I165" s="222"/>
      <c r="J165" s="340"/>
    </row>
    <row r="166" spans="2:10" ht="15" customHeight="1" x14ac:dyDescent="0.2">
      <c r="B166" s="50"/>
      <c r="C166" s="151" t="s">
        <v>112</v>
      </c>
      <c r="D166" s="322"/>
      <c r="E166" s="152"/>
      <c r="F166" s="45"/>
      <c r="G166" s="153"/>
      <c r="H166" s="35"/>
      <c r="I166" s="222"/>
      <c r="J166" s="340"/>
    </row>
    <row r="167" spans="2:10" ht="15" customHeight="1" thickBot="1" x14ac:dyDescent="0.25">
      <c r="B167" s="50"/>
      <c r="C167" s="40" t="s">
        <v>70</v>
      </c>
      <c r="D167" s="48" t="s">
        <v>71</v>
      </c>
      <c r="E167" s="166" t="s">
        <v>20</v>
      </c>
      <c r="F167" s="167"/>
      <c r="G167" s="168"/>
      <c r="H167" s="38"/>
      <c r="I167" s="222"/>
      <c r="J167" s="340"/>
    </row>
    <row r="168" spans="2:10" ht="15" customHeight="1" x14ac:dyDescent="0.2">
      <c r="B168" s="50"/>
    </row>
  </sheetData>
  <mergeCells count="8">
    <mergeCell ref="D62:D63"/>
    <mergeCell ref="K9:O10"/>
    <mergeCell ref="F9:F10"/>
    <mergeCell ref="B1:I1"/>
    <mergeCell ref="B9:B10"/>
    <mergeCell ref="C9:C10"/>
    <mergeCell ref="D9:D10"/>
    <mergeCell ref="E9:E10"/>
  </mergeCells>
  <phoneticPr fontId="7" type="noConversion"/>
  <printOptions horizontalCentered="1"/>
  <pageMargins left="0.39370078740157483" right="0.39370078740157483" top="0.39370078740157483" bottom="0.19685039370078741" header="0" footer="0"/>
  <pageSetup paperSize="9" scale="58" orientation="portrait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626"/>
  <sheetViews>
    <sheetView showGridLines="0" zoomScale="80" zoomScaleNormal="80" zoomScaleSheetLayoutView="100" zoomScalePageLayoutView="60" workbookViewId="0">
      <selection activeCell="D40" sqref="D40"/>
    </sheetView>
  </sheetViews>
  <sheetFormatPr baseColWidth="10" defaultColWidth="11.42578125" defaultRowHeight="15" customHeight="1" x14ac:dyDescent="0.2"/>
  <cols>
    <col min="1" max="1" width="2.5703125" style="62" customWidth="1"/>
    <col min="2" max="2" width="9.7109375" style="63" customWidth="1"/>
    <col min="3" max="3" width="27.7109375" style="62" customWidth="1"/>
    <col min="4" max="4" width="16.42578125" style="63" customWidth="1"/>
    <col min="5" max="5" width="42.85546875" style="63" customWidth="1"/>
    <col min="6" max="6" width="10" style="63" customWidth="1"/>
    <col min="7" max="7" width="19.7109375" style="63" customWidth="1"/>
    <col min="8" max="8" width="19.140625" style="63" customWidth="1"/>
    <col min="9" max="10" width="18.85546875" style="63" customWidth="1"/>
    <col min="11" max="11" width="22.28515625" style="63" customWidth="1"/>
    <col min="12" max="16384" width="11.42578125" style="62"/>
  </cols>
  <sheetData>
    <row r="1" spans="2:12" ht="36.75" customHeight="1" thickBot="1" x14ac:dyDescent="0.25"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2:12" s="26" customFormat="1" ht="17.25" customHeight="1" x14ac:dyDescent="0.2">
      <c r="B2" s="9"/>
      <c r="C2" s="10"/>
      <c r="D2" s="10"/>
      <c r="E2" s="10"/>
      <c r="F2" s="10"/>
      <c r="G2" s="10"/>
      <c r="H2" s="10"/>
      <c r="I2" s="61"/>
      <c r="J2" s="61"/>
      <c r="K2" s="336"/>
    </row>
    <row r="3" spans="2:12" s="26" customFormat="1" ht="17.25" customHeight="1" x14ac:dyDescent="0.2">
      <c r="B3" s="41"/>
      <c r="C3" s="11"/>
      <c r="D3" s="11"/>
      <c r="E3" s="11"/>
      <c r="F3" s="11"/>
      <c r="G3" s="11"/>
      <c r="H3" s="12"/>
      <c r="I3" s="60"/>
      <c r="J3" s="60"/>
      <c r="K3" s="337"/>
    </row>
    <row r="4" spans="2:12" s="26" customFormat="1" ht="17.25" customHeight="1" x14ac:dyDescent="0.2">
      <c r="B4" s="41"/>
      <c r="C4" s="11"/>
      <c r="D4" s="11"/>
      <c r="E4" s="11"/>
      <c r="F4" s="11"/>
      <c r="G4" s="11"/>
      <c r="H4" s="12"/>
      <c r="I4" s="60"/>
      <c r="J4" s="60"/>
      <c r="K4" s="337"/>
    </row>
    <row r="5" spans="2:12" s="26" customFormat="1" ht="17.25" customHeight="1" x14ac:dyDescent="0.2">
      <c r="B5" s="41" t="str">
        <f>+PRESUPUESTO!B5</f>
        <v>N° exp:</v>
      </c>
      <c r="C5" s="13"/>
      <c r="D5" s="13"/>
      <c r="E5" s="13"/>
      <c r="F5" s="13"/>
      <c r="G5" s="13"/>
      <c r="H5" s="13"/>
      <c r="I5" s="60"/>
      <c r="J5" s="60"/>
      <c r="K5" s="337"/>
    </row>
    <row r="6" spans="2:12" s="26" customFormat="1" ht="17.25" customHeight="1" x14ac:dyDescent="0.2">
      <c r="B6" s="41" t="str">
        <f>+PRESUPUESTO!B6</f>
        <v>OBRA: PAVIMENTO ARTICULADO Y CLOACA EN PASAJE ACCESO A COSTANERA</v>
      </c>
      <c r="C6" s="13"/>
      <c r="D6" s="13"/>
      <c r="E6" s="13"/>
      <c r="F6" s="13"/>
      <c r="G6" s="13"/>
      <c r="H6" s="13"/>
      <c r="I6" s="60"/>
      <c r="J6" s="60"/>
      <c r="K6" s="337"/>
    </row>
    <row r="7" spans="2:12" s="26" customFormat="1" ht="17.25" customHeight="1" x14ac:dyDescent="0.2">
      <c r="B7" s="41" t="str">
        <f>+PRESUPUESTO!B7</f>
        <v>UBICACIÓN: SAN LORENZO-  DEPTO CAPITAL - SALTA</v>
      </c>
      <c r="C7" s="13"/>
      <c r="D7" s="13"/>
      <c r="E7" s="14"/>
      <c r="F7" s="14"/>
      <c r="G7" s="14"/>
      <c r="H7" s="15"/>
      <c r="I7" s="60"/>
      <c r="J7" s="60"/>
      <c r="K7" s="337"/>
    </row>
    <row r="8" spans="2:12" s="26" customFormat="1" ht="17.25" customHeight="1" thickBot="1" x14ac:dyDescent="0.25">
      <c r="B8" s="16" t="str">
        <f>+PRESUPUESTO!B8</f>
        <v>FECHA: MAT. Y EQ. JUL/2025 - M. OBRA AGO/2025</v>
      </c>
      <c r="C8" s="17"/>
      <c r="D8" s="19" t="s">
        <v>114</v>
      </c>
      <c r="E8" s="212">
        <f>+PRESUPUESTO!L37</f>
        <v>0</v>
      </c>
      <c r="F8" s="19"/>
      <c r="G8" s="19"/>
      <c r="H8" s="59"/>
      <c r="I8" s="59"/>
      <c r="J8" s="59"/>
      <c r="K8" s="338"/>
    </row>
    <row r="9" spans="2:12" ht="18.75" thickBot="1" x14ac:dyDescent="0.25">
      <c r="B9" s="398" t="s">
        <v>101</v>
      </c>
      <c r="C9" s="399"/>
      <c r="D9" s="399"/>
      <c r="E9" s="399"/>
      <c r="F9" s="399"/>
      <c r="G9" s="399"/>
      <c r="H9" s="399"/>
      <c r="I9" s="399"/>
      <c r="J9" s="399"/>
      <c r="K9" s="399"/>
    </row>
    <row r="10" spans="2:12" s="77" customFormat="1" ht="30" customHeight="1" thickBot="1" x14ac:dyDescent="0.25">
      <c r="B10" s="401" t="s">
        <v>3</v>
      </c>
      <c r="C10" s="402"/>
      <c r="D10" s="112" t="s">
        <v>100</v>
      </c>
      <c r="E10" s="112" t="s">
        <v>99</v>
      </c>
      <c r="F10" s="112">
        <v>0</v>
      </c>
      <c r="G10" s="111">
        <v>30</v>
      </c>
      <c r="H10" s="111">
        <f>G10+30</f>
        <v>60</v>
      </c>
      <c r="I10" s="111">
        <f>H10+30</f>
        <v>90</v>
      </c>
      <c r="J10" s="111">
        <f>I10+30</f>
        <v>120</v>
      </c>
      <c r="K10" s="110" t="s">
        <v>98</v>
      </c>
    </row>
    <row r="11" spans="2:12" s="105" customFormat="1" ht="15" customHeight="1" x14ac:dyDescent="0.2">
      <c r="B11" s="202">
        <v>1</v>
      </c>
      <c r="C11" s="109"/>
      <c r="D11" s="118"/>
      <c r="E11" s="213"/>
      <c r="F11" s="108"/>
      <c r="G11" s="107"/>
      <c r="H11" s="107"/>
      <c r="I11" s="107"/>
      <c r="J11" s="203"/>
      <c r="K11" s="200"/>
      <c r="L11" s="106"/>
    </row>
    <row r="12" spans="2:12" s="105" customFormat="1" ht="15" customHeight="1" x14ac:dyDescent="0.2">
      <c r="B12" s="204">
        <v>2</v>
      </c>
      <c r="C12" s="115"/>
      <c r="D12" s="114"/>
      <c r="E12" s="214"/>
      <c r="F12" s="116"/>
      <c r="G12" s="117"/>
      <c r="H12" s="117"/>
      <c r="I12" s="117"/>
      <c r="J12" s="205"/>
      <c r="K12" s="201"/>
      <c r="L12" s="106"/>
    </row>
    <row r="13" spans="2:12" s="105" customFormat="1" ht="15" customHeight="1" x14ac:dyDescent="0.2">
      <c r="B13" s="204">
        <v>3</v>
      </c>
      <c r="C13" s="115"/>
      <c r="D13" s="114"/>
      <c r="E13" s="214"/>
      <c r="F13" s="116"/>
      <c r="G13" s="117"/>
      <c r="H13" s="117"/>
      <c r="I13" s="117"/>
      <c r="J13" s="205"/>
      <c r="K13" s="201"/>
      <c r="L13" s="106"/>
    </row>
    <row r="14" spans="2:12" s="105" customFormat="1" ht="15" customHeight="1" x14ac:dyDescent="0.2">
      <c r="B14" s="204">
        <v>4</v>
      </c>
      <c r="C14" s="115"/>
      <c r="D14" s="114"/>
      <c r="E14" s="214"/>
      <c r="F14" s="116"/>
      <c r="G14" s="117"/>
      <c r="H14" s="117"/>
      <c r="I14" s="117"/>
      <c r="J14" s="205"/>
      <c r="K14" s="201"/>
      <c r="L14" s="106"/>
    </row>
    <row r="15" spans="2:12" s="105" customFormat="1" ht="15" customHeight="1" x14ac:dyDescent="0.2">
      <c r="B15" s="204">
        <v>5</v>
      </c>
      <c r="C15" s="115"/>
      <c r="D15" s="114"/>
      <c r="E15" s="214"/>
      <c r="F15" s="116"/>
      <c r="G15" s="117"/>
      <c r="H15" s="117"/>
      <c r="I15" s="117"/>
      <c r="J15" s="205"/>
      <c r="K15" s="201"/>
      <c r="L15" s="106"/>
    </row>
    <row r="16" spans="2:12" s="105" customFormat="1" ht="15" customHeight="1" x14ac:dyDescent="0.2">
      <c r="B16" s="204">
        <v>6</v>
      </c>
      <c r="C16" s="115"/>
      <c r="D16" s="114"/>
      <c r="E16" s="214"/>
      <c r="F16" s="116"/>
      <c r="G16" s="117"/>
      <c r="H16" s="117"/>
      <c r="I16" s="117"/>
      <c r="J16" s="205"/>
      <c r="K16" s="201"/>
      <c r="L16" s="106"/>
    </row>
    <row r="17" spans="2:12" s="105" customFormat="1" ht="15" customHeight="1" x14ac:dyDescent="0.2">
      <c r="B17" s="204">
        <v>7</v>
      </c>
      <c r="C17" s="115"/>
      <c r="D17" s="114"/>
      <c r="E17" s="214"/>
      <c r="F17" s="116"/>
      <c r="G17" s="117"/>
      <c r="H17" s="117"/>
      <c r="I17" s="117"/>
      <c r="J17" s="205"/>
      <c r="K17" s="201"/>
      <c r="L17" s="106"/>
    </row>
    <row r="18" spans="2:12" s="105" customFormat="1" ht="15" customHeight="1" x14ac:dyDescent="0.2">
      <c r="B18" s="204">
        <v>8</v>
      </c>
      <c r="C18" s="115"/>
      <c r="D18" s="114"/>
      <c r="E18" s="214"/>
      <c r="F18" s="116"/>
      <c r="G18" s="117"/>
      <c r="H18" s="117"/>
      <c r="I18" s="117"/>
      <c r="J18" s="205"/>
      <c r="K18" s="201"/>
      <c r="L18" s="106"/>
    </row>
    <row r="19" spans="2:12" s="105" customFormat="1" ht="15" customHeight="1" x14ac:dyDescent="0.2">
      <c r="B19" s="204">
        <v>9</v>
      </c>
      <c r="C19" s="115"/>
      <c r="D19" s="114"/>
      <c r="E19" s="214"/>
      <c r="F19" s="116"/>
      <c r="G19" s="117"/>
      <c r="H19" s="117"/>
      <c r="I19" s="117"/>
      <c r="J19" s="205"/>
      <c r="K19" s="201"/>
      <c r="L19" s="106"/>
    </row>
    <row r="20" spans="2:12" s="105" customFormat="1" ht="15" customHeight="1" x14ac:dyDescent="0.2">
      <c r="B20" s="204">
        <v>10</v>
      </c>
      <c r="C20" s="115"/>
      <c r="D20" s="114"/>
      <c r="E20" s="214"/>
      <c r="F20" s="116"/>
      <c r="G20" s="117"/>
      <c r="H20" s="117"/>
      <c r="I20" s="117"/>
      <c r="J20" s="205"/>
      <c r="K20" s="201"/>
      <c r="L20" s="106"/>
    </row>
    <row r="21" spans="2:12" s="105" customFormat="1" ht="15" customHeight="1" x14ac:dyDescent="0.2">
      <c r="B21" s="204">
        <v>11</v>
      </c>
      <c r="C21" s="115"/>
      <c r="D21" s="114"/>
      <c r="E21" s="214"/>
      <c r="F21" s="116"/>
      <c r="G21" s="117"/>
      <c r="H21" s="117"/>
      <c r="I21" s="117"/>
      <c r="J21" s="205"/>
      <c r="K21" s="201"/>
      <c r="L21" s="106"/>
    </row>
    <row r="22" spans="2:12" s="105" customFormat="1" ht="15" customHeight="1" x14ac:dyDescent="0.2">
      <c r="B22" s="204">
        <v>12</v>
      </c>
      <c r="C22" s="115"/>
      <c r="D22" s="114"/>
      <c r="E22" s="214"/>
      <c r="F22" s="116"/>
      <c r="G22" s="117"/>
      <c r="H22" s="117"/>
      <c r="I22" s="117"/>
      <c r="J22" s="205"/>
      <c r="K22" s="201"/>
      <c r="L22" s="106"/>
    </row>
    <row r="23" spans="2:12" s="105" customFormat="1" ht="15" customHeight="1" x14ac:dyDescent="0.2">
      <c r="B23" s="204">
        <v>13</v>
      </c>
      <c r="C23" s="115"/>
      <c r="D23" s="114"/>
      <c r="E23" s="214"/>
      <c r="F23" s="116"/>
      <c r="G23" s="117"/>
      <c r="H23" s="117"/>
      <c r="I23" s="117"/>
      <c r="J23" s="205"/>
      <c r="K23" s="201"/>
      <c r="L23" s="106"/>
    </row>
    <row r="24" spans="2:12" s="105" customFormat="1" ht="15" customHeight="1" thickBot="1" x14ac:dyDescent="0.25">
      <c r="B24" s="206">
        <v>14</v>
      </c>
      <c r="C24" s="198"/>
      <c r="D24" s="199"/>
      <c r="E24" s="215"/>
      <c r="F24" s="207"/>
      <c r="G24" s="208"/>
      <c r="H24" s="208"/>
      <c r="I24" s="208"/>
      <c r="J24" s="209"/>
      <c r="K24" s="201"/>
      <c r="L24" s="106"/>
    </row>
    <row r="25" spans="2:12" s="77" customFormat="1" ht="15" customHeight="1" thickBot="1" x14ac:dyDescent="0.25">
      <c r="B25" s="403" t="s">
        <v>7</v>
      </c>
      <c r="C25" s="404"/>
      <c r="D25" s="216">
        <f>SUM(D11:D24)</f>
        <v>0</v>
      </c>
      <c r="E25" s="119">
        <f>SUM(E11:E24)</f>
        <v>0</v>
      </c>
      <c r="F25" s="104"/>
      <c r="G25" s="104"/>
      <c r="H25" s="104"/>
      <c r="I25" s="104"/>
      <c r="J25" s="104"/>
      <c r="K25" s="104"/>
    </row>
    <row r="26" spans="2:12" s="77" customFormat="1" ht="15" customHeight="1" x14ac:dyDescent="0.2">
      <c r="B26" s="103"/>
      <c r="C26" s="102"/>
      <c r="D26" s="101" t="s">
        <v>97</v>
      </c>
      <c r="E26" s="96"/>
      <c r="F26" s="100">
        <f t="shared" ref="F26" si="0">SUMPRODUCT($E$11:$E$12,F11:F12)</f>
        <v>0</v>
      </c>
      <c r="G26" s="100">
        <f>SUMPRODUCT($E$11:$E$24,G11:G24)</f>
        <v>0</v>
      </c>
      <c r="H26" s="100">
        <f>SUMPRODUCT($E$11:$E$24,H11:H24)</f>
        <v>0</v>
      </c>
      <c r="I26" s="100">
        <f>SUMPRODUCT($E$11:$E$24,I11:I24)</f>
        <v>0</v>
      </c>
      <c r="J26" s="100">
        <f>SUMPRODUCT($E$11:$E$24,J11:J24)</f>
        <v>0</v>
      </c>
      <c r="K26" s="100">
        <f>+J27</f>
        <v>0</v>
      </c>
    </row>
    <row r="27" spans="2:12" s="77" customFormat="1" ht="15" customHeight="1" x14ac:dyDescent="0.2">
      <c r="B27" s="93"/>
      <c r="C27" s="93"/>
      <c r="D27" s="405" t="s">
        <v>96</v>
      </c>
      <c r="E27" s="406"/>
      <c r="F27" s="99"/>
      <c r="G27" s="99"/>
      <c r="H27" s="99"/>
      <c r="I27" s="99"/>
      <c r="J27" s="99"/>
      <c r="K27" s="99"/>
      <c r="L27" s="98"/>
    </row>
    <row r="28" spans="2:12" s="77" customFormat="1" ht="15" customHeight="1" x14ac:dyDescent="0.2">
      <c r="B28" s="97"/>
      <c r="C28" s="211"/>
      <c r="D28" s="96" t="s">
        <v>16</v>
      </c>
      <c r="E28" s="95"/>
      <c r="F28" s="94"/>
      <c r="G28" s="94"/>
      <c r="H28" s="94"/>
      <c r="I28" s="94"/>
      <c r="J28" s="94"/>
      <c r="K28" s="94"/>
    </row>
    <row r="29" spans="2:12" s="77" customFormat="1" ht="15" customHeight="1" x14ac:dyDescent="0.2">
      <c r="B29" s="93"/>
      <c r="C29" s="93"/>
      <c r="D29" s="407" t="s">
        <v>15</v>
      </c>
      <c r="E29" s="408"/>
      <c r="F29" s="92"/>
      <c r="G29" s="92"/>
      <c r="H29" s="91"/>
      <c r="I29" s="91"/>
      <c r="J29" s="91"/>
      <c r="K29" s="90"/>
    </row>
    <row r="30" spans="2:12" s="77" customFormat="1" ht="30" customHeight="1" x14ac:dyDescent="0.2">
      <c r="B30" s="84"/>
      <c r="C30" s="84"/>
      <c r="D30" s="394" t="s">
        <v>102</v>
      </c>
      <c r="E30" s="395"/>
      <c r="F30" s="89"/>
      <c r="G30" s="88"/>
      <c r="H30" s="88"/>
      <c r="I30" s="88"/>
      <c r="J30" s="88"/>
      <c r="K30" s="87"/>
    </row>
    <row r="31" spans="2:12" s="77" customFormat="1" ht="15" customHeight="1" x14ac:dyDescent="0.2">
      <c r="B31" s="84"/>
      <c r="C31" s="84"/>
      <c r="D31" s="396" t="s">
        <v>95</v>
      </c>
      <c r="E31" s="397"/>
      <c r="F31" s="86"/>
      <c r="G31" s="85"/>
      <c r="H31" s="85"/>
      <c r="I31" s="85"/>
      <c r="J31" s="85"/>
      <c r="K31" s="85"/>
    </row>
    <row r="32" spans="2:12" s="77" customFormat="1" ht="15" customHeight="1" x14ac:dyDescent="0.2">
      <c r="B32" s="84"/>
      <c r="C32" s="84"/>
      <c r="D32" s="396" t="s">
        <v>94</v>
      </c>
      <c r="E32" s="397"/>
      <c r="F32" s="83"/>
      <c r="G32" s="82"/>
      <c r="H32" s="82"/>
      <c r="I32" s="82"/>
      <c r="J32" s="82"/>
      <c r="K32" s="82"/>
    </row>
    <row r="33" spans="2:11" s="77" customFormat="1" ht="12.75" x14ac:dyDescent="0.2">
      <c r="B33" s="80"/>
      <c r="C33" s="80"/>
      <c r="D33" s="79"/>
      <c r="E33" s="81" t="s">
        <v>93</v>
      </c>
      <c r="F33" s="81"/>
      <c r="G33" s="78"/>
      <c r="H33" s="78"/>
      <c r="I33" s="78"/>
      <c r="J33" s="78"/>
      <c r="K33" s="78"/>
    </row>
    <row r="34" spans="2:11" s="77" customFormat="1" ht="15" customHeight="1" thickBot="1" x14ac:dyDescent="0.25">
      <c r="B34" s="80"/>
      <c r="C34" s="80"/>
      <c r="D34" s="79"/>
      <c r="E34" s="79"/>
      <c r="F34" s="79"/>
      <c r="G34" s="78"/>
      <c r="H34" s="78"/>
      <c r="I34" s="78"/>
      <c r="J34" s="78"/>
      <c r="K34" s="78"/>
    </row>
    <row r="35" spans="2:11" ht="18" x14ac:dyDescent="0.2">
      <c r="B35" s="76"/>
      <c r="C35" s="75"/>
      <c r="D35" s="75"/>
      <c r="E35" s="75"/>
      <c r="F35" s="75"/>
      <c r="G35" s="75"/>
      <c r="H35" s="75"/>
      <c r="I35" s="75"/>
      <c r="J35" s="75"/>
      <c r="K35" s="358"/>
    </row>
    <row r="36" spans="2:11" ht="18" x14ac:dyDescent="0.2">
      <c r="B36" s="334"/>
      <c r="C36" s="335"/>
      <c r="D36" s="335"/>
      <c r="E36" s="335"/>
      <c r="F36" s="335"/>
      <c r="G36" s="335"/>
      <c r="H36" s="335"/>
      <c r="I36" s="335"/>
      <c r="J36" s="335"/>
      <c r="K36" s="359"/>
    </row>
    <row r="37" spans="2:11" ht="18" x14ac:dyDescent="0.2">
      <c r="B37" s="334"/>
      <c r="C37" s="335"/>
      <c r="D37" s="335"/>
      <c r="E37" s="335"/>
      <c r="F37" s="335"/>
      <c r="G37" s="335"/>
      <c r="H37" s="335"/>
      <c r="I37" s="335"/>
      <c r="J37" s="335"/>
      <c r="K37" s="359"/>
    </row>
    <row r="38" spans="2:11" ht="18" x14ac:dyDescent="0.2">
      <c r="B38" s="74"/>
      <c r="C38" s="71"/>
      <c r="D38" s="71"/>
      <c r="E38" s="71"/>
      <c r="F38" s="71"/>
      <c r="G38" s="71"/>
      <c r="H38" s="71"/>
      <c r="I38" s="73"/>
      <c r="J38" s="67"/>
      <c r="K38" s="359"/>
    </row>
    <row r="39" spans="2:11" ht="18" x14ac:dyDescent="0.2">
      <c r="B39" s="74" t="str">
        <f>+B6</f>
        <v>OBRA: PAVIMENTO ARTICULADO Y CLOACA EN PASAJE ACCESO A COSTANERA</v>
      </c>
      <c r="C39" s="71"/>
      <c r="D39" s="71"/>
      <c r="E39" s="71"/>
      <c r="F39" s="71"/>
      <c r="G39" s="71"/>
      <c r="H39" s="71"/>
      <c r="I39" s="73"/>
      <c r="J39" s="67"/>
      <c r="K39" s="359"/>
    </row>
    <row r="40" spans="2:11" ht="11.25" customHeight="1" thickBot="1" x14ac:dyDescent="0.25">
      <c r="B40" s="360"/>
      <c r="C40" s="72"/>
      <c r="D40" s="72"/>
      <c r="E40" s="72"/>
      <c r="F40" s="72"/>
      <c r="G40" s="72"/>
      <c r="H40" s="72"/>
      <c r="I40" s="361"/>
      <c r="J40" s="362"/>
      <c r="K40" s="363"/>
    </row>
    <row r="41" spans="2:11" ht="15" customHeight="1" thickBot="1" x14ac:dyDescent="0.25">
      <c r="B41" s="72"/>
      <c r="C41" s="71"/>
      <c r="D41" s="71"/>
      <c r="E41" s="70"/>
      <c r="F41" s="70"/>
      <c r="G41" s="69"/>
      <c r="H41" s="69"/>
      <c r="I41" s="68"/>
      <c r="J41" s="67"/>
      <c r="K41" s="66"/>
    </row>
    <row r="42" spans="2:11" ht="18.75" thickBot="1" x14ac:dyDescent="0.25">
      <c r="B42" s="398" t="s">
        <v>92</v>
      </c>
      <c r="C42" s="399"/>
      <c r="D42" s="399"/>
      <c r="E42" s="399"/>
      <c r="F42" s="399"/>
      <c r="G42" s="399"/>
      <c r="H42" s="399"/>
      <c r="I42" s="399"/>
      <c r="J42" s="399"/>
      <c r="K42" s="399"/>
    </row>
    <row r="43" spans="2:11" ht="12.75" x14ac:dyDescent="0.2"/>
    <row r="45" spans="2:11" ht="12.75" x14ac:dyDescent="0.2">
      <c r="B45" s="62"/>
      <c r="D45" s="62"/>
      <c r="E45" s="62"/>
      <c r="F45" s="62"/>
      <c r="G45" s="62"/>
      <c r="H45" s="62"/>
      <c r="I45" s="62"/>
      <c r="J45" s="62"/>
      <c r="K45" s="62"/>
    </row>
    <row r="109" s="62" customFormat="1" ht="12.75" x14ac:dyDescent="0.2"/>
    <row r="143" s="62" customFormat="1" ht="12.75" x14ac:dyDescent="0.2"/>
    <row r="156" s="62" customFormat="1" ht="12.75" x14ac:dyDescent="0.2"/>
    <row r="182" s="62" customFormat="1" ht="12.75" x14ac:dyDescent="0.2"/>
    <row r="212" s="62" customFormat="1" ht="12.75" x14ac:dyDescent="0.2"/>
    <row r="254" s="62" customFormat="1" ht="12.75" x14ac:dyDescent="0.2"/>
    <row r="256" s="62" customFormat="1" ht="12.75" x14ac:dyDescent="0.2"/>
    <row r="321" s="62" customFormat="1" ht="15" hidden="1" customHeight="1" x14ac:dyDescent="0.2"/>
    <row r="386" s="62" customFormat="1" ht="12.75" x14ac:dyDescent="0.2"/>
    <row r="387" s="62" customFormat="1" ht="12.75" x14ac:dyDescent="0.2"/>
    <row r="388" s="62" customFormat="1" ht="12.75" x14ac:dyDescent="0.2"/>
    <row r="394" s="62" customFormat="1" ht="12.75" x14ac:dyDescent="0.2"/>
    <row r="404" spans="2:11" ht="12.75" x14ac:dyDescent="0.2">
      <c r="B404" s="62"/>
      <c r="D404" s="62"/>
      <c r="E404" s="62"/>
      <c r="F404" s="62"/>
      <c r="G404" s="62"/>
      <c r="H404" s="62"/>
      <c r="I404" s="62"/>
      <c r="J404" s="62"/>
      <c r="K404" s="62"/>
    </row>
    <row r="405" spans="2:11" ht="12.75" x14ac:dyDescent="0.2">
      <c r="B405" s="62"/>
      <c r="D405" s="62"/>
      <c r="E405" s="62"/>
      <c r="F405" s="62"/>
      <c r="G405" s="62"/>
      <c r="H405" s="62"/>
      <c r="I405" s="62"/>
      <c r="J405" s="62"/>
      <c r="K405" s="62"/>
    </row>
    <row r="415" spans="2:11" ht="12.75" x14ac:dyDescent="0.2"/>
    <row r="416" spans="2:11" ht="12.75" x14ac:dyDescent="0.2"/>
    <row r="423" spans="2:11" ht="12.75" x14ac:dyDescent="0.2"/>
    <row r="425" spans="2:11" s="64" customFormat="1" ht="12.75" x14ac:dyDescent="0.2">
      <c r="B425" s="65"/>
      <c r="D425" s="65"/>
      <c r="E425" s="65"/>
      <c r="F425" s="65"/>
      <c r="G425" s="65"/>
      <c r="H425" s="65"/>
      <c r="I425" s="65"/>
      <c r="J425" s="65"/>
      <c r="K425" s="65"/>
    </row>
    <row r="451" s="62" customFormat="1" ht="12.75" x14ac:dyDescent="0.2"/>
    <row r="473" s="62" customFormat="1" ht="12.75" x14ac:dyDescent="0.2"/>
    <row r="486" s="62" customFormat="1" ht="12.75" x14ac:dyDescent="0.2"/>
    <row r="498" s="62" customFormat="1" ht="12.75" x14ac:dyDescent="0.2"/>
    <row r="533" s="62" customFormat="1" ht="12.75" x14ac:dyDescent="0.2"/>
    <row r="534" s="62" customFormat="1" ht="12.75" x14ac:dyDescent="0.2"/>
    <row r="535" s="62" customFormat="1" ht="12.75" x14ac:dyDescent="0.2"/>
    <row r="536" s="62" customFormat="1" ht="12.75" x14ac:dyDescent="0.2"/>
    <row r="537" s="62" customFormat="1" ht="12.75" x14ac:dyDescent="0.2"/>
    <row r="538" s="62" customFormat="1" ht="12.75" x14ac:dyDescent="0.2"/>
    <row r="539" s="62" customFormat="1" ht="12.75" x14ac:dyDescent="0.2"/>
    <row r="540" s="62" customFormat="1" ht="12.75" x14ac:dyDescent="0.2"/>
    <row r="541" s="62" customFormat="1" ht="12.75" x14ac:dyDescent="0.2"/>
    <row r="543" s="62" customFormat="1" ht="12.75" x14ac:dyDescent="0.2"/>
    <row r="544" s="62" customFormat="1" ht="12.75" x14ac:dyDescent="0.2"/>
    <row r="545" s="62" customFormat="1" ht="12.75" x14ac:dyDescent="0.2"/>
    <row r="546" s="62" customFormat="1" ht="12.75" x14ac:dyDescent="0.2"/>
    <row r="547" s="62" customFormat="1" ht="12.75" x14ac:dyDescent="0.2"/>
    <row r="548" s="62" customFormat="1" ht="12.75" x14ac:dyDescent="0.2"/>
    <row r="549" s="62" customFormat="1" ht="12.75" x14ac:dyDescent="0.2"/>
    <row r="551" s="62" customFormat="1" ht="12.75" x14ac:dyDescent="0.2"/>
    <row r="552" s="62" customFormat="1" ht="12.75" x14ac:dyDescent="0.2"/>
    <row r="553" s="62" customFormat="1" ht="12.75" x14ac:dyDescent="0.2"/>
    <row r="554" s="62" customFormat="1" ht="12.75" x14ac:dyDescent="0.2"/>
    <row r="555" s="62" customFormat="1" ht="12.75" x14ac:dyDescent="0.2"/>
    <row r="557" s="62" customFormat="1" ht="12.75" x14ac:dyDescent="0.2"/>
    <row r="558" s="62" customFormat="1" ht="12.75" x14ac:dyDescent="0.2"/>
    <row r="559" s="62" customFormat="1" ht="12.75" x14ac:dyDescent="0.2"/>
    <row r="562" s="62" customFormat="1" ht="12.75" x14ac:dyDescent="0.2"/>
    <row r="563" s="62" customFormat="1" ht="12.75" x14ac:dyDescent="0.2"/>
    <row r="564" s="62" customFormat="1" ht="12.75" x14ac:dyDescent="0.2"/>
    <row r="565" s="62" customFormat="1" ht="12.75" x14ac:dyDescent="0.2"/>
    <row r="566" s="62" customFormat="1" ht="12.75" x14ac:dyDescent="0.2"/>
    <row r="567" s="62" customFormat="1" ht="12.75" x14ac:dyDescent="0.2"/>
    <row r="568" s="62" customFormat="1" ht="12.75" x14ac:dyDescent="0.2"/>
    <row r="569" s="62" customFormat="1" ht="12.75" x14ac:dyDescent="0.2"/>
    <row r="570" s="62" customFormat="1" ht="12.75" x14ac:dyDescent="0.2"/>
    <row r="571" s="62" customFormat="1" ht="12.75" x14ac:dyDescent="0.2"/>
    <row r="572" s="62" customFormat="1" ht="12.75" x14ac:dyDescent="0.2"/>
    <row r="573" s="62" customFormat="1" ht="12.75" x14ac:dyDescent="0.2"/>
    <row r="587" s="62" customFormat="1" ht="12.75" x14ac:dyDescent="0.2"/>
    <row r="588" s="62" customFormat="1" ht="12.75" x14ac:dyDescent="0.2"/>
    <row r="589" s="62" customFormat="1" ht="12.75" x14ac:dyDescent="0.2"/>
    <row r="590" s="62" customFormat="1" ht="12.75" x14ac:dyDescent="0.2"/>
    <row r="591" s="62" customFormat="1" ht="12.75" x14ac:dyDescent="0.2"/>
    <row r="592" s="62" customFormat="1" ht="12.75" x14ac:dyDescent="0.2"/>
    <row r="593" s="62" customFormat="1" ht="12.75" x14ac:dyDescent="0.2"/>
    <row r="594" s="62" customFormat="1" ht="12.75" x14ac:dyDescent="0.2"/>
    <row r="595" s="62" customFormat="1" ht="12.75" x14ac:dyDescent="0.2"/>
    <row r="598" s="62" customFormat="1" ht="12.75" x14ac:dyDescent="0.2"/>
    <row r="599" s="62" customFormat="1" ht="12.75" x14ac:dyDescent="0.2"/>
    <row r="600" s="62" customFormat="1" ht="12.75" x14ac:dyDescent="0.2"/>
    <row r="601" s="62" customFormat="1" ht="12.75" x14ac:dyDescent="0.2"/>
    <row r="602" s="62" customFormat="1" ht="12.75" x14ac:dyDescent="0.2"/>
    <row r="603" s="62" customFormat="1" ht="12.75" x14ac:dyDescent="0.2"/>
    <row r="604" s="62" customFormat="1" ht="12.75" x14ac:dyDescent="0.2"/>
    <row r="605" s="62" customFormat="1" ht="12.75" x14ac:dyDescent="0.2"/>
    <row r="606" s="62" customFormat="1" ht="12.75" x14ac:dyDescent="0.2"/>
    <row r="607" s="62" customFormat="1" ht="12.75" x14ac:dyDescent="0.2"/>
    <row r="608" s="62" customFormat="1" ht="12.75" x14ac:dyDescent="0.2"/>
    <row r="609" s="62" customFormat="1" ht="12.75" x14ac:dyDescent="0.2"/>
    <row r="610" s="62" customFormat="1" ht="12.75" x14ac:dyDescent="0.2"/>
    <row r="611" s="62" customFormat="1" ht="12.75" x14ac:dyDescent="0.2"/>
    <row r="612" s="62" customFormat="1" ht="12.75" x14ac:dyDescent="0.2"/>
    <row r="613" s="62" customFormat="1" ht="12.75" x14ac:dyDescent="0.2"/>
    <row r="614" s="62" customFormat="1" ht="12.75" x14ac:dyDescent="0.2"/>
    <row r="615" s="62" customFormat="1" ht="12.75" x14ac:dyDescent="0.2"/>
    <row r="616" s="62" customFormat="1" ht="12.75" x14ac:dyDescent="0.2"/>
    <row r="617" s="62" customFormat="1" ht="12.75" x14ac:dyDescent="0.2"/>
    <row r="618" s="62" customFormat="1" ht="12.75" x14ac:dyDescent="0.2"/>
    <row r="619" s="62" customFormat="1" ht="12.75" x14ac:dyDescent="0.2"/>
    <row r="620" s="62" customFormat="1" ht="12.75" x14ac:dyDescent="0.2"/>
    <row r="622" s="62" customFormat="1" ht="12.75" x14ac:dyDescent="0.2"/>
    <row r="623" s="62" customFormat="1" ht="12.75" x14ac:dyDescent="0.2"/>
    <row r="624" s="62" customFormat="1" ht="12.75" x14ac:dyDescent="0.2"/>
    <row r="625" s="62" customFormat="1" ht="12.75" x14ac:dyDescent="0.2"/>
    <row r="626" s="62" customFormat="1" ht="12.75" x14ac:dyDescent="0.2"/>
  </sheetData>
  <mergeCells count="10">
    <mergeCell ref="D30:E30"/>
    <mergeCell ref="D31:E31"/>
    <mergeCell ref="D32:E32"/>
    <mergeCell ref="B42:K42"/>
    <mergeCell ref="B1:K1"/>
    <mergeCell ref="B9:K9"/>
    <mergeCell ref="B10:C10"/>
    <mergeCell ref="B25:C25"/>
    <mergeCell ref="D27:E27"/>
    <mergeCell ref="D29:E29"/>
  </mergeCells>
  <printOptions horizontalCentered="1"/>
  <pageMargins left="0.78740157480314965" right="0.39370078740157483" top="0.78740157480314965" bottom="0.39370078740157483" header="0" footer="0"/>
  <pageSetup paperSize="9" scale="51" orientation="landscape" r:id="rId1"/>
  <headerFooter alignWithMargins="0"/>
  <rowBreaks count="1" manualBreakCount="1">
    <brk id="34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PRESUPUESTO</vt:lpstr>
      <vt:lpstr>ANALISIS DE COSTO</vt:lpstr>
      <vt:lpstr>PLAN DE TRAB. Y CURVA DE IN </vt:lpstr>
      <vt:lpstr>'ANALISIS DE COSTO'!Área_de_impresión</vt:lpstr>
      <vt:lpstr>'PLAN DE TRAB. Y CURVA DE IN '!Área_de_impresión</vt:lpstr>
      <vt:lpstr>PRESUPUESTO!Área_de_impresión</vt:lpstr>
      <vt:lpstr>'ANALISIS DE COSTO'!Títulos_a_imprimir</vt:lpstr>
      <vt:lpstr>PRESUPUESTO!Títulos_a_imprimir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Alejandra Nanni</cp:lastModifiedBy>
  <cp:lastPrinted>2025-11-12T15:02:41Z</cp:lastPrinted>
  <dcterms:created xsi:type="dcterms:W3CDTF">2003-12-20T05:54:10Z</dcterms:created>
  <dcterms:modified xsi:type="dcterms:W3CDTF">2025-11-17T15:41:28Z</dcterms:modified>
</cp:coreProperties>
</file>